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autoCompressPictures="0" defaultThemeVersion="124226"/>
  <bookViews>
    <workbookView xWindow="0" yWindow="525" windowWidth="21840" windowHeight="13680" tabRatio="857"/>
  </bookViews>
  <sheets>
    <sheet name="PLAN 2020" sheetId="27" r:id="rId1"/>
    <sheet name="MAP 2020" sheetId="25" r:id="rId2"/>
    <sheet name="Plan1" sheetId="4" state="hidden" r:id="rId3"/>
    <sheet name="Plan2" sheetId="5" state="hidden" r:id="rId4"/>
    <sheet name="Plan3" sheetId="3" state="hidden" r:id="rId5"/>
    <sheet name="Plan4" sheetId="6" state="hidden" r:id="rId6"/>
    <sheet name="Plan5" sheetId="7" state="hidden" r:id="rId7"/>
    <sheet name="Plan6" sheetId="8" state="hidden" r:id="rId8"/>
    <sheet name="Plan7" sheetId="9" state="hidden" r:id="rId9"/>
    <sheet name="Plan8" sheetId="10" state="hidden" r:id="rId10"/>
    <sheet name="Plan9" sheetId="11" state="hidden" r:id="rId11"/>
    <sheet name="Plan10" sheetId="12" state="hidden" r:id="rId12"/>
    <sheet name="Plan11" sheetId="13" state="hidden" r:id="rId1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27" l="1"/>
  <c r="F21" i="27" s="1"/>
  <c r="F7" i="27"/>
  <c r="D12" i="25" l="1"/>
  <c r="F10" i="27" l="1"/>
  <c r="D13" i="25" l="1"/>
  <c r="C22" i="25" l="1"/>
  <c r="C21" i="25"/>
  <c r="C20" i="25"/>
  <c r="B24" i="25"/>
  <c r="D6" i="25"/>
  <c r="D7" i="25"/>
  <c r="D8" i="25"/>
  <c r="D9" i="25"/>
  <c r="D10" i="25"/>
  <c r="D11" i="25"/>
  <c r="D14" i="25"/>
  <c r="D15" i="25"/>
  <c r="D16" i="25"/>
  <c r="D5" i="25"/>
  <c r="F20" i="27" l="1"/>
  <c r="B2" i="27"/>
  <c r="E12" i="27"/>
  <c r="F8" i="27"/>
  <c r="F9" i="27"/>
  <c r="C17" i="25"/>
  <c r="B17" i="25"/>
  <c r="C23" i="25" l="1"/>
  <c r="C24" i="25" s="1"/>
  <c r="D17" i="25"/>
  <c r="F23" i="27"/>
  <c r="I23" i="27" s="1"/>
  <c r="J23" i="27" s="1"/>
  <c r="F19" i="27"/>
  <c r="I19" i="27" s="1"/>
  <c r="J19" i="27" s="1"/>
  <c r="F15" i="27"/>
  <c r="I15" i="27" s="1"/>
  <c r="J15" i="27" s="1"/>
  <c r="F14" i="27"/>
  <c r="I21" i="27"/>
  <c r="J21" i="27" s="1"/>
  <c r="F16" i="27"/>
  <c r="I16" i="27" s="1"/>
  <c r="J16" i="27" s="1"/>
  <c r="F17" i="27"/>
  <c r="I22" i="27"/>
  <c r="F18" i="27"/>
  <c r="I18" i="27" s="1"/>
  <c r="J18" i="27" s="1"/>
  <c r="I17" i="27" l="1"/>
  <c r="J17" i="27"/>
  <c r="I20" i="27"/>
  <c r="J20" i="27" s="1"/>
  <c r="I14" i="27"/>
  <c r="J14" i="27" s="1"/>
</calcChain>
</file>

<file path=xl/sharedStrings.xml><?xml version="1.0" encoding="utf-8"?>
<sst xmlns="http://schemas.openxmlformats.org/spreadsheetml/2006/main" count="90" uniqueCount="80">
  <si>
    <t>ATIVIDADES INTERNAS</t>
  </si>
  <si>
    <t>APOIO AO CONTROLE EXTERNO</t>
  </si>
  <si>
    <t>ATIVIDADES FINALÍSTICAS</t>
  </si>
  <si>
    <t>% DO HH NA ATIVIDADE (A)</t>
  </si>
  <si>
    <t>TIPO</t>
  </si>
  <si>
    <t>Atividades Internas, Administrativas, Qualificação, Reserva Técnica etc.</t>
  </si>
  <si>
    <t>Atividades de Apoio ao Controle Externo</t>
  </si>
  <si>
    <t>Mês</t>
  </si>
  <si>
    <t>Dias Úteis por Mês</t>
  </si>
  <si>
    <t>Corpo Técnico - Quantidade por Jornada</t>
  </si>
  <si>
    <t>8h/dia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</si>
  <si>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</si>
  <si>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</si>
  <si>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</si>
  <si>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</si>
  <si>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</si>
  <si>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</si>
  <si>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</si>
  <si>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</si>
  <si>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</si>
  <si>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</si>
  <si>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</si>
  <si>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</si>
  <si>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AUDITORIA</t>
  </si>
  <si>
    <t>PARECERES</t>
  </si>
  <si>
    <t>QUALIFICAÇÃO</t>
  </si>
  <si>
    <t>APOIO ADM.</t>
  </si>
  <si>
    <t>OUTROS</t>
  </si>
  <si>
    <t>RESERVA</t>
  </si>
  <si>
    <t>e-SFINGE (40H/MÊS)</t>
  </si>
  <si>
    <t>QT SEMANAS ALOCADAS (DE 40H)</t>
  </si>
  <si>
    <t>QT PROCESSOS/ANO (1 PROCESSO = 8 HORAS)</t>
  </si>
  <si>
    <t>QT DEMANDAS/ANO (1 DEMANDA = 1 SEMANA)</t>
  </si>
  <si>
    <t>CONFORME DEMANDA</t>
  </si>
  <si>
    <t>(COMPARAR DEMANDAS + HISTÓRICO DO MUNICÍPIO)</t>
  </si>
  <si>
    <t>QT AÇÕES</t>
  </si>
  <si>
    <t>TOTAL DE HORAS OPERACIONAIS / ANO (A DISTRIBUIR)</t>
  </si>
  <si>
    <t>CONTROLADORIA (NORMATIZ. C.I.)</t>
  </si>
  <si>
    <t>APOIO C. EXT.</t>
  </si>
  <si>
    <r>
      <t>Atividades Finalísticas de Controle Interno, Auditoria</t>
    </r>
    <r>
      <rPr>
        <b/>
        <sz val="11"/>
        <color theme="0" tint="-0.34998626667073579"/>
        <rFont val="Arial"/>
        <family val="2"/>
      </rPr>
      <t>, Ouvidoria, Correição e Transparência</t>
    </r>
  </si>
  <si>
    <t>ATIVIDADE</t>
  </si>
  <si>
    <t>QT SEMANAS/ANO</t>
  </si>
  <si>
    <t>CONTROLE INTERNO DO MUNICÍPIO DE BOCAINA DO SUL</t>
  </si>
  <si>
    <t>DIAS</t>
  </si>
  <si>
    <t>HORAS</t>
  </si>
  <si>
    <t>REFERÊNCIA</t>
  </si>
  <si>
    <t>(-) Feriado</t>
  </si>
  <si>
    <t>(-) Fim de semana</t>
  </si>
  <si>
    <t>(-) Recesso</t>
  </si>
  <si>
    <t>(-) Férias (22 dias x Servidor)</t>
  </si>
  <si>
    <t>Atividades de Execução e Coordenação de Auditorias.</t>
  </si>
  <si>
    <t>Atividades de Prevenção e Assessoramento aos Gestores.</t>
  </si>
  <si>
    <t>Emissão de pareceres.</t>
  </si>
  <si>
    <t>Atendimento aos Órgãos de Controle.</t>
  </si>
  <si>
    <t>Reserva Técnica.</t>
  </si>
  <si>
    <t>Atividades relacionadas ao Sistema e-Sfinge.</t>
  </si>
  <si>
    <t>APOIO CONTROLES EXT.</t>
  </si>
  <si>
    <t>QT SEMANAS/MÊS  EXCLUSIVO</t>
  </si>
  <si>
    <t>Total Horas/Mês</t>
  </si>
  <si>
    <t>TOTAL/Ociosidade</t>
  </si>
  <si>
    <t>DISTRIBUIÇÃO DO HH ENTRE AS MACRO-FUNÇÕES DO CONTRLE INTERNO</t>
  </si>
  <si>
    <t>ATIVIDADES DA UNIDADE DE CONTROLE INTERNO</t>
  </si>
  <si>
    <t>Atividades Administrativas do CI.</t>
  </si>
  <si>
    <t xml:space="preserve">Ações de Capacitação e Desenvolvimento do CI. </t>
  </si>
  <si>
    <t>QT SEMANAS/MÊS (REMESSAS DO CI)</t>
  </si>
  <si>
    <t>TOTAL/Úteis</t>
  </si>
  <si>
    <t>MAPEAMENTO DA CAPACIDADE OPERACIONAL DA UNIDADE DE CONTROLE INTERNO PREVISTO PARA O ANO DE 2020</t>
  </si>
  <si>
    <t>TOTAL DE DIAS ÚTEIS NO ANO, JÁ RETIRADOS: (-) QT FERIADOS E (-) 22 DIAS (FÉRIAS):</t>
  </si>
  <si>
    <t>100% - DIAS ÚTEIS DO ANO</t>
  </si>
  <si>
    <t xml:space="preserve"> HORAS ANUAIS ALOCADAS   (B)</t>
  </si>
  <si>
    <r>
      <t xml:space="preserve"> QUANTIDADE DE SERVIDORES COM </t>
    </r>
    <r>
      <rPr>
        <b/>
        <sz val="10"/>
        <color indexed="8"/>
        <rFont val="Arial"/>
        <family val="2"/>
      </rPr>
      <t>40H</t>
    </r>
    <r>
      <rPr>
        <sz val="10"/>
        <color indexed="8"/>
        <rFont val="Arial"/>
        <family val="2"/>
      </rPr>
      <t xml:space="preserve"> SEMANAIS</t>
    </r>
  </si>
  <si>
    <t xml:space="preserve"> INFORME QUANTOS SERVIDORES ATUAM NO CONTROLE INTERNO (CI)</t>
  </si>
  <si>
    <t>Elaboração do Plano Anual de Atividades e dos Relatórios Trimestrais de Atividades.</t>
  </si>
  <si>
    <t>PLANEJAMENTO</t>
  </si>
  <si>
    <t>QT SEMANAS/SERVIDOR/ANO</t>
  </si>
  <si>
    <t>QT SEMANAS/MÊS (1 PESSOA)</t>
  </si>
  <si>
    <t>QT IN-ÁREAS/ANO (IN DE 1 ÁREA = 120H)</t>
  </si>
  <si>
    <t>QT AUDITORIAS/ANO (120H CADA)</t>
  </si>
  <si>
    <t>PLANEJAMENTO DAS ATIVIDADES PREVISTAS PARA O ANO DE 2020</t>
  </si>
  <si>
    <r>
      <t xml:space="preserve">OBS.: </t>
    </r>
    <r>
      <rPr>
        <sz val="10"/>
        <color theme="1"/>
        <rFont val="Calibri"/>
        <family val="2"/>
        <scheme val="minor"/>
      </rPr>
      <t>alguns campos contêm arredondamentos decimais.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</si>
</sst>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 tint="-0.34998626667073579"/>
      <name val="Arial"/>
      <family val="2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87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4">
    <xf numFmtId="0" fontId="0" fillId="0" borderId="0" xfId="0"/>
    <xf numFmtId="0" fontId="1" fillId="0" borderId="0" xfId="31" applyFont="1" applyAlignment="1">
      <alignment vertical="center"/>
    </xf>
    <xf numFmtId="0" fontId="12" fillId="0" borderId="0" xfId="31" applyFont="1"/>
    <xf numFmtId="0" fontId="8" fillId="0" borderId="1" xfId="31" applyFont="1" applyFill="1" applyBorder="1" applyAlignment="1">
      <alignment horizontal="center" vertical="center" wrapText="1"/>
    </xf>
    <xf numFmtId="3" fontId="8" fillId="8" borderId="1" xfId="31" applyNumberFormat="1" applyFont="1" applyFill="1" applyBorder="1" applyAlignment="1">
      <alignment horizontal="center" vertical="center" wrapText="1"/>
    </xf>
    <xf numFmtId="3" fontId="7" fillId="9" borderId="1" xfId="31" applyNumberFormat="1" applyFont="1" applyFill="1" applyBorder="1" applyAlignment="1">
      <alignment horizontal="center" vertical="center" wrapText="1"/>
    </xf>
    <xf numFmtId="0" fontId="7" fillId="9" borderId="1" xfId="31" applyFont="1" applyFill="1" applyBorder="1" applyAlignment="1">
      <alignment horizontal="center" vertical="center" wrapText="1"/>
    </xf>
    <xf numFmtId="0" fontId="1" fillId="0" borderId="0" xfId="31" applyFont="1" applyAlignment="1">
      <alignment horizontal="left" vertical="center"/>
    </xf>
    <xf numFmtId="3" fontId="8" fillId="9" borderId="0" xfId="31" applyNumberFormat="1" applyFont="1" applyFill="1" applyBorder="1" applyAlignment="1">
      <alignment horizontal="center" vertical="center" wrapText="1"/>
    </xf>
    <xf numFmtId="0" fontId="12" fillId="0" borderId="0" xfId="31" applyFont="1" applyBorder="1"/>
    <xf numFmtId="3" fontId="7" fillId="9" borderId="20" xfId="31" applyNumberFormat="1" applyFont="1" applyFill="1" applyBorder="1" applyAlignment="1">
      <alignment horizontal="center" vertical="center" wrapText="1"/>
    </xf>
    <xf numFmtId="0" fontId="11" fillId="0" borderId="0" xfId="31" applyFont="1"/>
    <xf numFmtId="0" fontId="12" fillId="0" borderId="0" xfId="31" applyFont="1" applyAlignment="1">
      <alignment horizontal="left" vertical="center"/>
    </xf>
    <xf numFmtId="0" fontId="11" fillId="2" borderId="1" xfId="31" applyFont="1" applyFill="1" applyBorder="1" applyAlignment="1">
      <alignment horizontal="center" vertical="center" wrapText="1"/>
    </xf>
    <xf numFmtId="3" fontId="8" fillId="5" borderId="1" xfId="31" applyNumberFormat="1" applyFont="1" applyFill="1" applyBorder="1" applyAlignment="1">
      <alignment horizontal="center" vertical="center" wrapText="1"/>
    </xf>
    <xf numFmtId="3" fontId="8" fillId="6" borderId="0" xfId="31" applyNumberFormat="1" applyFont="1" applyFill="1" applyBorder="1" applyAlignment="1">
      <alignment horizontal="center" vertical="center" wrapText="1"/>
    </xf>
    <xf numFmtId="0" fontId="7" fillId="0" borderId="0" xfId="31" quotePrefix="1" applyFont="1" applyBorder="1"/>
    <xf numFmtId="0" fontId="7" fillId="0" borderId="0" xfId="31" applyFont="1"/>
    <xf numFmtId="3" fontId="1" fillId="0" borderId="0" xfId="31" applyNumberFormat="1" applyFont="1" applyAlignment="1">
      <alignment vertical="center"/>
    </xf>
    <xf numFmtId="0" fontId="1" fillId="0" borderId="0" xfId="31" applyFont="1" applyBorder="1" applyAlignment="1">
      <alignment vertical="center"/>
    </xf>
    <xf numFmtId="0" fontId="12" fillId="0" borderId="45" xfId="31" applyFont="1" applyBorder="1" applyAlignment="1">
      <alignment vertical="center"/>
    </xf>
    <xf numFmtId="1" fontId="24" fillId="11" borderId="0" xfId="31" applyNumberFormat="1" applyFont="1" applyFill="1" applyBorder="1" applyAlignment="1">
      <alignment horizontal="center" vertical="center"/>
    </xf>
    <xf numFmtId="3" fontId="11" fillId="11" borderId="45" xfId="31" applyNumberFormat="1" applyFont="1" applyFill="1" applyBorder="1" applyAlignment="1">
      <alignment horizontal="center" vertical="center" wrapText="1"/>
    </xf>
    <xf numFmtId="0" fontId="13" fillId="7" borderId="40" xfId="31" applyFont="1" applyFill="1" applyBorder="1" applyAlignment="1" applyProtection="1">
      <alignment horizontal="center" vertical="center"/>
      <protection locked="0"/>
    </xf>
    <xf numFmtId="3" fontId="14" fillId="5" borderId="33" xfId="3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1" applyFont="1" applyAlignment="1" applyProtection="1">
      <alignment vertical="center"/>
      <protection locked="0"/>
    </xf>
    <xf numFmtId="0" fontId="8" fillId="0" borderId="38" xfId="31" applyFont="1" applyBorder="1" applyAlignment="1" applyProtection="1">
      <alignment horizontal="center" vertical="center"/>
      <protection locked="0"/>
    </xf>
    <xf numFmtId="0" fontId="8" fillId="0" borderId="42" xfId="31" applyFont="1" applyBorder="1" applyAlignment="1" applyProtection="1">
      <alignment horizontal="center" vertical="center"/>
      <protection locked="0"/>
    </xf>
    <xf numFmtId="0" fontId="6" fillId="7" borderId="2" xfId="31" applyFont="1" applyFill="1" applyBorder="1" applyAlignment="1" applyProtection="1">
      <alignment horizontal="center" vertical="center" wrapText="1"/>
      <protection locked="0"/>
    </xf>
    <xf numFmtId="0" fontId="6" fillId="7" borderId="29" xfId="31" applyFont="1" applyFill="1" applyBorder="1" applyAlignment="1" applyProtection="1">
      <alignment horizontal="center" vertical="center" wrapText="1"/>
      <protection locked="0"/>
    </xf>
    <xf numFmtId="0" fontId="8" fillId="7" borderId="15" xfId="31" applyFont="1" applyFill="1" applyBorder="1" applyAlignment="1" applyProtection="1">
      <alignment horizontal="center" vertical="center" wrapText="1"/>
      <protection locked="0"/>
    </xf>
    <xf numFmtId="0" fontId="9" fillId="0" borderId="13" xfId="31" applyFont="1" applyBorder="1" applyAlignment="1" applyProtection="1">
      <alignment horizontal="center" vertical="center"/>
      <protection locked="0"/>
    </xf>
    <xf numFmtId="0" fontId="19" fillId="0" borderId="14" xfId="31" applyFont="1" applyFill="1" applyBorder="1" applyAlignment="1" applyProtection="1">
      <alignment vertical="center" wrapText="1"/>
      <protection locked="0"/>
    </xf>
    <xf numFmtId="0" fontId="9" fillId="0" borderId="9" xfId="31" applyFont="1" applyBorder="1" applyAlignment="1" applyProtection="1">
      <alignment horizontal="center" vertical="center" wrapText="1"/>
      <protection locked="0"/>
    </xf>
    <xf numFmtId="0" fontId="19" fillId="0" borderId="1" xfId="31" applyFont="1" applyBorder="1" applyAlignment="1" applyProtection="1">
      <alignment vertical="center" wrapText="1"/>
      <protection locked="0"/>
    </xf>
    <xf numFmtId="0" fontId="9" fillId="10" borderId="14" xfId="31" applyFont="1" applyFill="1" applyBorder="1" applyAlignment="1" applyProtection="1">
      <alignment horizontal="center" vertical="center" wrapText="1"/>
      <protection locked="0"/>
    </xf>
    <xf numFmtId="0" fontId="21" fillId="10" borderId="14" xfId="31" applyFont="1" applyFill="1" applyBorder="1" applyAlignment="1" applyProtection="1">
      <alignment vertical="center" wrapText="1"/>
      <protection locked="0"/>
    </xf>
    <xf numFmtId="0" fontId="9" fillId="0" borderId="1" xfId="31" applyFont="1" applyBorder="1" applyAlignment="1" applyProtection="1">
      <alignment horizontal="center" vertical="center" wrapText="1"/>
      <protection locked="0"/>
    </xf>
    <xf numFmtId="0" fontId="9" fillId="0" borderId="29" xfId="31" applyFont="1" applyBorder="1" applyAlignment="1" applyProtection="1">
      <alignment horizontal="center" vertical="center" wrapText="1"/>
      <protection locked="0"/>
    </xf>
    <xf numFmtId="0" fontId="19" fillId="0" borderId="7" xfId="31" applyFont="1" applyBorder="1" applyAlignment="1" applyProtection="1">
      <alignment vertical="center" wrapText="1"/>
      <protection locked="0"/>
    </xf>
    <xf numFmtId="0" fontId="9" fillId="10" borderId="1" xfId="31" applyFont="1" applyFill="1" applyBorder="1" applyAlignment="1" applyProtection="1">
      <alignment horizontal="center" vertical="center" wrapText="1" shrinkToFit="1"/>
      <protection locked="0"/>
    </xf>
    <xf numFmtId="0" fontId="21" fillId="10" borderId="1" xfId="31" applyFont="1" applyFill="1" applyBorder="1" applyAlignment="1" applyProtection="1">
      <alignment vertical="center" wrapText="1"/>
      <protection locked="0"/>
    </xf>
    <xf numFmtId="0" fontId="9" fillId="0" borderId="20" xfId="31" applyFont="1" applyBorder="1" applyAlignment="1" applyProtection="1">
      <alignment horizontal="center" vertical="center" shrinkToFit="1"/>
      <protection locked="0"/>
    </xf>
    <xf numFmtId="0" fontId="23" fillId="0" borderId="20" xfId="31" applyFont="1" applyBorder="1" applyAlignment="1" applyProtection="1">
      <alignment vertical="center" wrapText="1"/>
      <protection locked="0"/>
    </xf>
    <xf numFmtId="0" fontId="23" fillId="0" borderId="1" xfId="31" applyFont="1" applyBorder="1" applyAlignment="1" applyProtection="1">
      <alignment vertical="center" wrapText="1"/>
      <protection locked="0"/>
    </xf>
    <xf numFmtId="0" fontId="9" fillId="0" borderId="1" xfId="31" applyFont="1" applyBorder="1" applyAlignment="1" applyProtection="1">
      <alignment horizontal="center" vertical="center" shrinkToFit="1"/>
      <protection locked="0"/>
    </xf>
    <xf numFmtId="0" fontId="22" fillId="0" borderId="1" xfId="31" applyFont="1" applyBorder="1" applyAlignment="1" applyProtection="1">
      <alignment vertical="center" wrapText="1"/>
      <protection locked="0"/>
    </xf>
    <xf numFmtId="0" fontId="9" fillId="7" borderId="7" xfId="31" applyFont="1" applyFill="1" applyBorder="1" applyAlignment="1" applyProtection="1">
      <alignment horizontal="center" vertical="center" shrinkToFit="1"/>
      <protection locked="0"/>
    </xf>
    <xf numFmtId="0" fontId="23" fillId="7" borderId="7" xfId="31" applyFont="1" applyFill="1" applyBorder="1" applyAlignment="1" applyProtection="1">
      <alignment vertical="center" wrapText="1"/>
      <protection locked="0"/>
    </xf>
    <xf numFmtId="0" fontId="10" fillId="7" borderId="15" xfId="31" applyFont="1" applyFill="1" applyBorder="1" applyAlignment="1" applyProtection="1">
      <alignment horizontal="center" vertical="center" wrapText="1"/>
      <protection locked="0"/>
    </xf>
    <xf numFmtId="9" fontId="13" fillId="2" borderId="13" xfId="31" applyNumberFormat="1" applyFont="1" applyFill="1" applyBorder="1" applyAlignment="1" applyProtection="1">
      <alignment horizontal="center" vertical="center"/>
      <protection locked="0"/>
    </xf>
    <xf numFmtId="9" fontId="13" fillId="2" borderId="9" xfId="31" applyNumberFormat="1" applyFont="1" applyFill="1" applyBorder="1" applyAlignment="1" applyProtection="1">
      <alignment horizontal="center" vertical="center"/>
      <protection locked="0"/>
    </xf>
    <xf numFmtId="9" fontId="13" fillId="10" borderId="13" xfId="31" applyNumberFormat="1" applyFont="1" applyFill="1" applyBorder="1" applyAlignment="1" applyProtection="1">
      <alignment horizontal="center" vertical="center"/>
      <protection locked="0"/>
    </xf>
    <xf numFmtId="165" fontId="13" fillId="10" borderId="9" xfId="31" applyNumberFormat="1" applyFont="1" applyFill="1" applyBorder="1" applyAlignment="1" applyProtection="1">
      <alignment horizontal="center" vertical="center"/>
      <protection locked="0"/>
    </xf>
    <xf numFmtId="9" fontId="13" fillId="2" borderId="22" xfId="31" applyNumberFormat="1" applyFont="1" applyFill="1" applyBorder="1" applyAlignment="1" applyProtection="1">
      <alignment horizontal="center" vertical="center"/>
      <protection locked="0"/>
    </xf>
    <xf numFmtId="165" fontId="13" fillId="2" borderId="9" xfId="31" applyNumberFormat="1" applyFont="1" applyFill="1" applyBorder="1" applyAlignment="1" applyProtection="1">
      <alignment horizontal="center" vertical="center"/>
      <protection locked="0"/>
    </xf>
    <xf numFmtId="9" fontId="13" fillId="7" borderId="6" xfId="31" applyNumberFormat="1" applyFont="1" applyFill="1" applyBorder="1" applyAlignment="1" applyProtection="1">
      <alignment horizontal="center" vertical="center"/>
      <protection locked="0"/>
    </xf>
    <xf numFmtId="0" fontId="11" fillId="7" borderId="1" xfId="31" applyFont="1" applyFill="1" applyBorder="1" applyAlignment="1" applyProtection="1">
      <alignment horizontal="center" vertical="center" wrapText="1"/>
      <protection locked="0"/>
    </xf>
    <xf numFmtId="0" fontId="11" fillId="0" borderId="20" xfId="31" applyFont="1" applyBorder="1" applyAlignment="1" applyProtection="1">
      <alignment horizontal="center" vertical="center"/>
      <protection locked="0"/>
    </xf>
    <xf numFmtId="0" fontId="11" fillId="0" borderId="1" xfId="31" applyFont="1" applyBorder="1" applyAlignment="1" applyProtection="1">
      <alignment horizontal="center" vertical="center" wrapText="1"/>
      <protection locked="0"/>
    </xf>
    <xf numFmtId="0" fontId="11" fillId="10" borderId="14" xfId="31" applyFont="1" applyFill="1" applyBorder="1" applyAlignment="1" applyProtection="1">
      <alignment horizontal="center" vertical="center" wrapText="1"/>
      <protection locked="0"/>
    </xf>
    <xf numFmtId="0" fontId="11" fillId="0" borderId="15" xfId="31" applyFont="1" applyBorder="1" applyAlignment="1" applyProtection="1">
      <alignment horizontal="center" vertical="center" wrapText="1"/>
      <protection locked="0"/>
    </xf>
    <xf numFmtId="0" fontId="11" fillId="10" borderId="1" xfId="31" applyFont="1" applyFill="1" applyBorder="1" applyAlignment="1" applyProtection="1">
      <alignment horizontal="center" vertical="center" wrapText="1" shrinkToFit="1"/>
      <protection locked="0"/>
    </xf>
    <xf numFmtId="0" fontId="11" fillId="0" borderId="20" xfId="31" applyFont="1" applyBorder="1" applyAlignment="1" applyProtection="1">
      <alignment horizontal="center" vertical="center" shrinkToFit="1"/>
      <protection locked="0"/>
    </xf>
    <xf numFmtId="0" fontId="11" fillId="0" borderId="1" xfId="31" applyFont="1" applyBorder="1" applyAlignment="1" applyProtection="1">
      <alignment horizontal="center" vertical="center" shrinkToFit="1"/>
      <protection locked="0"/>
    </xf>
    <xf numFmtId="0" fontId="11" fillId="7" borderId="1" xfId="31" applyFont="1" applyFill="1" applyBorder="1" applyAlignment="1" applyProtection="1">
      <alignment horizontal="center" vertical="center" shrinkToFit="1"/>
      <protection locked="0"/>
    </xf>
    <xf numFmtId="0" fontId="11" fillId="7" borderId="20" xfId="31" applyFont="1" applyFill="1" applyBorder="1" applyAlignment="1" applyProtection="1">
      <alignment horizontal="center" vertical="center" wrapText="1"/>
      <protection locked="0"/>
    </xf>
    <xf numFmtId="0" fontId="11" fillId="0" borderId="1" xfId="31" applyFont="1" applyFill="1" applyBorder="1" applyAlignment="1" applyProtection="1">
      <alignment horizontal="left" vertical="center" wrapText="1"/>
      <protection locked="0"/>
    </xf>
    <xf numFmtId="1" fontId="12" fillId="0" borderId="20" xfId="31" applyNumberFormat="1" applyFont="1" applyBorder="1" applyAlignment="1" applyProtection="1">
      <alignment horizontal="left" vertical="center"/>
      <protection locked="0"/>
    </xf>
    <xf numFmtId="1" fontId="12" fillId="0" borderId="1" xfId="31" applyNumberFormat="1" applyFont="1" applyBorder="1" applyAlignment="1" applyProtection="1">
      <alignment horizontal="left" vertical="center"/>
      <protection locked="0"/>
    </xf>
    <xf numFmtId="1" fontId="12" fillId="10" borderId="14" xfId="31" applyNumberFormat="1" applyFont="1" applyFill="1" applyBorder="1" applyAlignment="1" applyProtection="1">
      <alignment horizontal="left" vertical="center" wrapText="1"/>
      <protection locked="0"/>
    </xf>
    <xf numFmtId="1" fontId="12" fillId="0" borderId="21" xfId="31" applyNumberFormat="1" applyFont="1" applyBorder="1" applyAlignment="1" applyProtection="1">
      <alignment horizontal="left" vertical="center" wrapText="1"/>
      <protection locked="0"/>
    </xf>
    <xf numFmtId="1" fontId="12" fillId="0" borderId="7" xfId="31" applyNumberFormat="1" applyFont="1" applyFill="1" applyBorder="1" applyAlignment="1" applyProtection="1">
      <alignment horizontal="left" vertical="center" wrapText="1"/>
      <protection locked="0"/>
    </xf>
    <xf numFmtId="1" fontId="12" fillId="10" borderId="1" xfId="31" applyNumberFormat="1" applyFont="1" applyFill="1" applyBorder="1" applyAlignment="1" applyProtection="1">
      <alignment horizontal="left" vertical="center" wrapText="1" shrinkToFit="1"/>
      <protection locked="0"/>
    </xf>
    <xf numFmtId="1" fontId="12" fillId="0" borderId="20" xfId="31" applyNumberFormat="1" applyFont="1" applyBorder="1" applyAlignment="1" applyProtection="1">
      <alignment horizontal="left" vertical="center" shrinkToFit="1"/>
      <protection locked="0"/>
    </xf>
    <xf numFmtId="164" fontId="12" fillId="0" borderId="1" xfId="31" applyNumberFormat="1" applyFont="1" applyFill="1" applyBorder="1" applyAlignment="1" applyProtection="1">
      <alignment horizontal="left" vertical="center" wrapText="1" shrinkToFit="1"/>
      <protection locked="0"/>
    </xf>
    <xf numFmtId="1" fontId="12" fillId="0" borderId="1" xfId="31" applyNumberFormat="1" applyFont="1" applyBorder="1" applyAlignment="1" applyProtection="1">
      <alignment horizontal="left" vertical="center" shrinkToFit="1"/>
      <protection locked="0"/>
    </xf>
    <xf numFmtId="0" fontId="9" fillId="4" borderId="11" xfId="31" applyFont="1" applyFill="1" applyBorder="1" applyAlignment="1" applyProtection="1">
      <alignment vertical="center" wrapText="1"/>
      <protection locked="0"/>
    </xf>
    <xf numFmtId="0" fontId="9" fillId="4" borderId="1" xfId="31" applyFont="1" applyFill="1" applyBorder="1" applyAlignment="1" applyProtection="1">
      <alignment horizontal="center" vertical="center" wrapText="1"/>
      <protection locked="0"/>
    </xf>
    <xf numFmtId="0" fontId="7" fillId="0" borderId="1" xfId="31" applyFont="1" applyFill="1" applyBorder="1" applyAlignment="1" applyProtection="1">
      <alignment vertical="center" wrapText="1"/>
      <protection locked="0"/>
    </xf>
    <xf numFmtId="0" fontId="7" fillId="2" borderId="1" xfId="3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1" fillId="8" borderId="11" xfId="31" applyFont="1" applyFill="1" applyBorder="1" applyAlignment="1" applyProtection="1">
      <alignment horizontal="center" vertical="center"/>
      <protection locked="0"/>
    </xf>
    <xf numFmtId="0" fontId="11" fillId="8" borderId="1" xfId="31" applyFont="1" applyFill="1" applyBorder="1" applyAlignment="1" applyProtection="1">
      <alignment horizontal="center" vertical="center"/>
      <protection locked="0"/>
    </xf>
    <xf numFmtId="0" fontId="7" fillId="9" borderId="20" xfId="31" applyFont="1" applyFill="1" applyBorder="1" applyAlignment="1" applyProtection="1">
      <alignment horizontal="left" vertical="center" wrapText="1"/>
      <protection locked="0"/>
    </xf>
    <xf numFmtId="0" fontId="7" fillId="9" borderId="8" xfId="31" applyFont="1" applyFill="1" applyBorder="1" applyAlignment="1" applyProtection="1">
      <alignment horizontal="left" vertical="center" wrapText="1"/>
      <protection locked="0"/>
    </xf>
    <xf numFmtId="0" fontId="7" fillId="9" borderId="11" xfId="31" applyFont="1" applyFill="1" applyBorder="1" applyAlignment="1" applyProtection="1">
      <alignment horizontal="left" vertical="center" wrapText="1"/>
      <protection locked="0"/>
    </xf>
    <xf numFmtId="0" fontId="7" fillId="9" borderId="11" xfId="31" applyFont="1" applyFill="1" applyBorder="1" applyAlignment="1" applyProtection="1">
      <alignment vertical="center" wrapText="1"/>
      <protection locked="0"/>
    </xf>
    <xf numFmtId="0" fontId="8" fillId="8" borderId="11" xfId="31" applyFont="1" applyFill="1" applyBorder="1" applyAlignment="1" applyProtection="1">
      <alignment vertical="center" wrapText="1"/>
      <protection locked="0"/>
    </xf>
    <xf numFmtId="3" fontId="7" fillId="2" borderId="8" xfId="31" applyNumberFormat="1" applyFont="1" applyFill="1" applyBorder="1" applyAlignment="1" applyProtection="1">
      <alignment horizontal="center" vertical="center" wrapText="1"/>
      <protection locked="0"/>
    </xf>
    <xf numFmtId="3" fontId="7" fillId="2" borderId="11" xfId="31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31" applyFont="1" applyFill="1" applyBorder="1" applyAlignment="1" applyProtection="1">
      <alignment horizontal="center" vertical="center" wrapText="1"/>
      <protection locked="0"/>
    </xf>
    <xf numFmtId="0" fontId="8" fillId="8" borderId="1" xfId="31" applyFont="1" applyFill="1" applyBorder="1" applyAlignment="1" applyProtection="1">
      <alignment vertical="center" wrapText="1"/>
      <protection locked="0"/>
    </xf>
    <xf numFmtId="0" fontId="8" fillId="5" borderId="32" xfId="31" applyFont="1" applyFill="1" applyBorder="1" applyAlignment="1" applyProtection="1">
      <alignment horizontal="center" vertical="center" wrapText="1"/>
      <protection locked="0"/>
    </xf>
    <xf numFmtId="165" fontId="13" fillId="2" borderId="6" xfId="31" applyNumberFormat="1" applyFont="1" applyFill="1" applyBorder="1" applyAlignment="1" applyProtection="1">
      <alignment horizontal="center" vertical="center"/>
      <protection locked="0"/>
    </xf>
    <xf numFmtId="9" fontId="11" fillId="7" borderId="33" xfId="31" applyNumberFormat="1" applyFont="1" applyFill="1" applyBorder="1" applyAlignment="1" applyProtection="1">
      <alignment horizontal="center" vertical="center" wrapText="1"/>
    </xf>
    <xf numFmtId="165" fontId="9" fillId="2" borderId="35" xfId="31" applyNumberFormat="1" applyFont="1" applyFill="1" applyBorder="1" applyAlignment="1" applyProtection="1">
      <alignment horizontal="center" vertical="center"/>
    </xf>
    <xf numFmtId="165" fontId="9" fillId="2" borderId="10" xfId="31" applyNumberFormat="1" applyFont="1" applyFill="1" applyBorder="1" applyAlignment="1" applyProtection="1">
      <alignment horizontal="center" vertical="center"/>
    </xf>
    <xf numFmtId="165" fontId="9" fillId="2" borderId="34" xfId="31" applyNumberFormat="1" applyFont="1" applyFill="1" applyBorder="1" applyAlignment="1" applyProtection="1">
      <alignment horizontal="center" vertical="center"/>
    </xf>
    <xf numFmtId="9" fontId="13" fillId="7" borderId="16" xfId="31" applyNumberFormat="1" applyFont="1" applyFill="1" applyBorder="1" applyAlignment="1" applyProtection="1">
      <alignment horizontal="center" vertical="center" wrapText="1"/>
    </xf>
    <xf numFmtId="3" fontId="14" fillId="5" borderId="31" xfId="31" applyNumberFormat="1" applyFont="1" applyFill="1" applyBorder="1" applyAlignment="1" applyProtection="1">
      <alignment horizontal="center" vertical="center" wrapText="1"/>
    </xf>
    <xf numFmtId="3" fontId="7" fillId="0" borderId="33" xfId="31" applyNumberFormat="1" applyFont="1" applyFill="1" applyBorder="1" applyAlignment="1" applyProtection="1">
      <alignment horizontal="center" vertical="center"/>
    </xf>
    <xf numFmtId="3" fontId="7" fillId="0" borderId="10" xfId="31" applyNumberFormat="1" applyFont="1" applyBorder="1" applyAlignment="1" applyProtection="1">
      <alignment horizontal="center" vertical="center"/>
    </xf>
    <xf numFmtId="3" fontId="7" fillId="3" borderId="33" xfId="31" applyNumberFormat="1" applyFont="1" applyFill="1" applyBorder="1" applyAlignment="1" applyProtection="1">
      <alignment horizontal="center" vertical="center"/>
    </xf>
    <xf numFmtId="3" fontId="7" fillId="0" borderId="34" xfId="31" applyNumberFormat="1" applyFont="1" applyFill="1" applyBorder="1" applyAlignment="1" applyProtection="1">
      <alignment horizontal="center" vertical="center"/>
    </xf>
    <xf numFmtId="3" fontId="7" fillId="3" borderId="10" xfId="31" applyNumberFormat="1" applyFont="1" applyFill="1" applyBorder="1" applyAlignment="1" applyProtection="1">
      <alignment horizontal="center" vertical="center"/>
    </xf>
    <xf numFmtId="3" fontId="7" fillId="0" borderId="35" xfId="31" applyNumberFormat="1" applyFont="1" applyBorder="1" applyAlignment="1" applyProtection="1">
      <alignment horizontal="center" vertical="center"/>
    </xf>
    <xf numFmtId="3" fontId="7" fillId="7" borderId="34" xfId="31" applyNumberFormat="1" applyFont="1" applyFill="1" applyBorder="1" applyAlignment="1" applyProtection="1">
      <alignment horizontal="center" vertical="center"/>
    </xf>
    <xf numFmtId="1" fontId="12" fillId="0" borderId="20" xfId="31" applyNumberFormat="1" applyFont="1" applyBorder="1" applyAlignment="1" applyProtection="1">
      <alignment horizontal="center" vertical="center"/>
    </xf>
    <xf numFmtId="1" fontId="12" fillId="2" borderId="20" xfId="31" applyNumberFormat="1" applyFont="1" applyFill="1" applyBorder="1" applyAlignment="1" applyProtection="1">
      <alignment horizontal="center" vertical="center"/>
    </xf>
    <xf numFmtId="1" fontId="12" fillId="0" borderId="1" xfId="31" applyNumberFormat="1" applyFont="1" applyBorder="1" applyAlignment="1" applyProtection="1">
      <alignment horizontal="center" vertical="center"/>
    </xf>
    <xf numFmtId="1" fontId="12" fillId="2" borderId="1" xfId="31" applyNumberFormat="1" applyFont="1" applyFill="1" applyBorder="1" applyAlignment="1" applyProtection="1">
      <alignment horizontal="center" vertical="center"/>
    </xf>
    <xf numFmtId="1" fontId="12" fillId="10" borderId="14" xfId="31" applyNumberFormat="1" applyFont="1" applyFill="1" applyBorder="1" applyAlignment="1" applyProtection="1">
      <alignment horizontal="center" vertical="center" wrapText="1"/>
    </xf>
    <xf numFmtId="1" fontId="12" fillId="2" borderId="14" xfId="31" applyNumberFormat="1" applyFont="1" applyFill="1" applyBorder="1" applyAlignment="1" applyProtection="1">
      <alignment horizontal="center" vertical="center" wrapText="1"/>
    </xf>
    <xf numFmtId="1" fontId="12" fillId="0" borderId="21" xfId="31" applyNumberFormat="1" applyFont="1" applyBorder="1" applyAlignment="1" applyProtection="1">
      <alignment horizontal="center" vertical="center" wrapText="1"/>
    </xf>
    <xf numFmtId="1" fontId="12" fillId="2" borderId="21" xfId="31" applyNumberFormat="1" applyFont="1" applyFill="1" applyBorder="1" applyAlignment="1" applyProtection="1">
      <alignment horizontal="center" vertical="center" wrapText="1"/>
    </xf>
    <xf numFmtId="1" fontId="12" fillId="0" borderId="7" xfId="31" applyNumberFormat="1" applyFont="1" applyFill="1" applyBorder="1" applyAlignment="1" applyProtection="1">
      <alignment horizontal="center" vertical="center" wrapText="1"/>
    </xf>
    <xf numFmtId="1" fontId="12" fillId="2" borderId="7" xfId="31" applyNumberFormat="1" applyFont="1" applyFill="1" applyBorder="1" applyAlignment="1" applyProtection="1">
      <alignment horizontal="center" vertical="center" wrapText="1"/>
    </xf>
    <xf numFmtId="1" fontId="12" fillId="10" borderId="1" xfId="31" applyNumberFormat="1" applyFont="1" applyFill="1" applyBorder="1" applyAlignment="1" applyProtection="1">
      <alignment horizontal="center" vertical="center" wrapText="1" shrinkToFit="1"/>
    </xf>
    <xf numFmtId="1" fontId="12" fillId="2" borderId="1" xfId="31" applyNumberFormat="1" applyFont="1" applyFill="1" applyBorder="1" applyAlignment="1" applyProtection="1">
      <alignment horizontal="center" vertical="center" wrapText="1" shrinkToFit="1"/>
    </xf>
    <xf numFmtId="1" fontId="12" fillId="0" borderId="20" xfId="31" applyNumberFormat="1" applyFont="1" applyBorder="1" applyAlignment="1" applyProtection="1">
      <alignment horizontal="center" vertical="center" shrinkToFit="1"/>
    </xf>
    <xf numFmtId="1" fontId="12" fillId="2" borderId="20" xfId="31" applyNumberFormat="1" applyFont="1" applyFill="1" applyBorder="1" applyAlignment="1" applyProtection="1">
      <alignment horizontal="center" vertical="center" shrinkToFit="1"/>
    </xf>
    <xf numFmtId="164" fontId="12" fillId="2" borderId="1" xfId="31" applyNumberFormat="1" applyFont="1" applyFill="1" applyBorder="1" applyAlignment="1" applyProtection="1">
      <alignment horizontal="center" vertical="center" wrapText="1" shrinkToFit="1"/>
    </xf>
    <xf numFmtId="1" fontId="12" fillId="0" borderId="1" xfId="31" applyNumberFormat="1" applyFont="1" applyBorder="1" applyAlignment="1" applyProtection="1">
      <alignment horizontal="center" vertical="center" shrinkToFit="1"/>
    </xf>
    <xf numFmtId="1" fontId="12" fillId="2" borderId="1" xfId="31" applyNumberFormat="1" applyFont="1" applyFill="1" applyBorder="1" applyAlignment="1" applyProtection="1">
      <alignment horizontal="center" vertical="center" shrinkToFit="1"/>
    </xf>
    <xf numFmtId="164" fontId="12" fillId="2" borderId="1" xfId="31" applyNumberFormat="1" applyFont="1" applyFill="1" applyBorder="1" applyAlignment="1" applyProtection="1">
      <alignment horizontal="center" vertical="center" shrinkToFit="1"/>
    </xf>
    <xf numFmtId="0" fontId="24" fillId="0" borderId="0" xfId="31" applyFont="1" applyAlignment="1">
      <alignment horizontal="left" vertical="center"/>
    </xf>
    <xf numFmtId="0" fontId="1" fillId="0" borderId="0" xfId="31" applyFont="1" applyAlignment="1">
      <alignment horizontal="left" vertical="center"/>
    </xf>
    <xf numFmtId="0" fontId="14" fillId="6" borderId="18" xfId="31" applyFont="1" applyFill="1" applyBorder="1" applyAlignment="1" applyProtection="1">
      <alignment horizontal="center" vertical="center" wrapText="1"/>
      <protection locked="0"/>
    </xf>
    <xf numFmtId="0" fontId="14" fillId="6" borderId="28" xfId="31" applyFont="1" applyFill="1" applyBorder="1" applyAlignment="1" applyProtection="1">
      <alignment horizontal="center" vertical="center" wrapText="1"/>
      <protection locked="0"/>
    </xf>
    <xf numFmtId="0" fontId="14" fillId="6" borderId="46" xfId="31" applyFont="1" applyFill="1" applyBorder="1" applyAlignment="1" applyProtection="1">
      <alignment horizontal="center" vertical="center" wrapText="1"/>
      <protection locked="0"/>
    </xf>
    <xf numFmtId="0" fontId="8" fillId="0" borderId="4" xfId="31" applyFont="1" applyBorder="1" applyAlignment="1" applyProtection="1">
      <alignment horizontal="center" vertical="center" wrapText="1"/>
      <protection locked="0"/>
    </xf>
    <xf numFmtId="0" fontId="8" fillId="0" borderId="3" xfId="31" applyFont="1" applyBorder="1" applyAlignment="1" applyProtection="1">
      <alignment horizontal="center" vertical="center" wrapText="1"/>
      <protection locked="0"/>
    </xf>
    <xf numFmtId="0" fontId="8" fillId="0" borderId="2" xfId="31" applyFont="1" applyBorder="1" applyAlignment="1" applyProtection="1">
      <alignment horizontal="center" vertical="center" wrapText="1"/>
      <protection locked="0"/>
    </xf>
    <xf numFmtId="0" fontId="8" fillId="7" borderId="30" xfId="31" applyFont="1" applyFill="1" applyBorder="1" applyAlignment="1" applyProtection="1">
      <alignment horizontal="center" vertical="center" wrapText="1"/>
      <protection locked="0"/>
    </xf>
    <xf numFmtId="0" fontId="8" fillId="7" borderId="21" xfId="31" applyFont="1" applyFill="1" applyBorder="1" applyAlignment="1" applyProtection="1">
      <alignment horizontal="center" vertical="center" wrapText="1"/>
      <protection locked="0"/>
    </xf>
    <xf numFmtId="0" fontId="8" fillId="7" borderId="15" xfId="31" applyFont="1" applyFill="1" applyBorder="1" applyAlignment="1" applyProtection="1">
      <alignment horizontal="center" vertical="center" wrapText="1"/>
      <protection locked="0"/>
    </xf>
    <xf numFmtId="0" fontId="15" fillId="0" borderId="11" xfId="31" applyFont="1" applyBorder="1" applyAlignment="1" applyProtection="1">
      <alignment horizontal="left" vertical="center" wrapText="1"/>
      <protection locked="0"/>
    </xf>
    <xf numFmtId="0" fontId="15" fillId="0" borderId="19" xfId="31" applyFont="1" applyBorder="1" applyAlignment="1" applyProtection="1">
      <alignment horizontal="left" vertical="center" wrapText="1"/>
      <protection locked="0"/>
    </xf>
    <xf numFmtId="0" fontId="15" fillId="0" borderId="9" xfId="31" applyFont="1" applyBorder="1" applyAlignment="1" applyProtection="1">
      <alignment horizontal="left" vertical="center" wrapText="1"/>
      <protection locked="0"/>
    </xf>
    <xf numFmtId="0" fontId="15" fillId="0" borderId="5" xfId="31" applyFont="1" applyBorder="1" applyAlignment="1" applyProtection="1">
      <alignment horizontal="left" vertical="center" wrapText="1"/>
      <protection locked="0"/>
    </xf>
    <xf numFmtId="0" fontId="15" fillId="0" borderId="39" xfId="31" applyFont="1" applyBorder="1" applyAlignment="1" applyProtection="1">
      <alignment horizontal="left" vertical="center" wrapText="1"/>
      <protection locked="0"/>
    </xf>
    <xf numFmtId="0" fontId="15" fillId="0" borderId="6" xfId="31" applyFont="1" applyBorder="1" applyAlignment="1" applyProtection="1">
      <alignment horizontal="left" vertical="center" wrapText="1"/>
      <protection locked="0"/>
    </xf>
    <xf numFmtId="0" fontId="8" fillId="7" borderId="36" xfId="31" applyFont="1" applyFill="1" applyBorder="1" applyAlignment="1" applyProtection="1">
      <alignment horizontal="center" vertical="center" wrapText="1"/>
      <protection locked="0"/>
    </xf>
    <xf numFmtId="0" fontId="8" fillId="7" borderId="37" xfId="31" applyFont="1" applyFill="1" applyBorder="1" applyAlignment="1" applyProtection="1">
      <alignment horizontal="center" vertical="center" wrapText="1"/>
      <protection locked="0"/>
    </xf>
    <xf numFmtId="0" fontId="8" fillId="7" borderId="13" xfId="31" applyFont="1" applyFill="1" applyBorder="1" applyAlignment="1" applyProtection="1">
      <alignment horizontal="center" vertical="center" wrapText="1"/>
      <protection locked="0"/>
    </xf>
    <xf numFmtId="0" fontId="11" fillId="7" borderId="12" xfId="31" applyFont="1" applyFill="1" applyBorder="1" applyAlignment="1" applyProtection="1">
      <alignment horizontal="left" vertical="center"/>
      <protection locked="0"/>
    </xf>
    <xf numFmtId="0" fontId="11" fillId="7" borderId="13" xfId="31" applyFont="1" applyFill="1" applyBorder="1" applyAlignment="1" applyProtection="1">
      <alignment horizontal="left" vertical="center"/>
      <protection locked="0"/>
    </xf>
    <xf numFmtId="0" fontId="13" fillId="5" borderId="41" xfId="31" applyFont="1" applyFill="1" applyBorder="1" applyAlignment="1" applyProtection="1">
      <alignment horizontal="center" vertical="center" wrapText="1"/>
      <protection locked="0"/>
    </xf>
    <xf numFmtId="0" fontId="10" fillId="5" borderId="41" xfId="31" applyFont="1" applyFill="1" applyBorder="1" applyAlignment="1" applyProtection="1">
      <alignment horizontal="center" vertical="center" wrapText="1"/>
      <protection locked="0"/>
    </xf>
    <xf numFmtId="0" fontId="10" fillId="5" borderId="32" xfId="31" applyFont="1" applyFill="1" applyBorder="1" applyAlignment="1" applyProtection="1">
      <alignment horizontal="center" vertical="center" wrapText="1"/>
      <protection locked="0"/>
    </xf>
    <xf numFmtId="0" fontId="5" fillId="0" borderId="0" xfId="31" applyFont="1" applyBorder="1" applyAlignment="1">
      <alignment horizontal="center" vertical="center"/>
    </xf>
    <xf numFmtId="0" fontId="18" fillId="0" borderId="0" xfId="31" applyFont="1" applyAlignment="1">
      <alignment horizontal="center" vertical="center"/>
    </xf>
    <xf numFmtId="0" fontId="8" fillId="7" borderId="18" xfId="31" applyFont="1" applyFill="1" applyBorder="1" applyAlignment="1" applyProtection="1">
      <alignment horizontal="right" vertical="center" wrapText="1"/>
      <protection locked="0"/>
    </xf>
    <xf numFmtId="0" fontId="8" fillId="7" borderId="28" xfId="31" applyFont="1" applyFill="1" applyBorder="1" applyAlignment="1" applyProtection="1">
      <alignment horizontal="right" vertical="center" wrapText="1"/>
      <protection locked="0"/>
    </xf>
    <xf numFmtId="0" fontId="8" fillId="7" borderId="17" xfId="31" applyFont="1" applyFill="1" applyBorder="1" applyAlignment="1" applyProtection="1">
      <alignment horizontal="right" vertical="center" wrapText="1"/>
      <protection locked="0"/>
    </xf>
    <xf numFmtId="3" fontId="9" fillId="5" borderId="43" xfId="31" applyNumberFormat="1" applyFont="1" applyFill="1" applyBorder="1" applyAlignment="1" applyProtection="1">
      <alignment horizontal="center" vertical="center" wrapText="1"/>
      <protection locked="0"/>
    </xf>
    <xf numFmtId="3" fontId="9" fillId="5" borderId="3" xfId="31" applyNumberFormat="1" applyFont="1" applyFill="1" applyBorder="1" applyAlignment="1" applyProtection="1">
      <alignment horizontal="center" vertical="center" wrapText="1"/>
      <protection locked="0"/>
    </xf>
    <xf numFmtId="3" fontId="9" fillId="5" borderId="2" xfId="31" applyNumberFormat="1" applyFont="1" applyFill="1" applyBorder="1" applyAlignment="1" applyProtection="1">
      <alignment horizontal="center" vertical="center" wrapText="1"/>
      <protection locked="0"/>
    </xf>
    <xf numFmtId="0" fontId="7" fillId="5" borderId="27" xfId="31" applyFont="1" applyFill="1" applyBorder="1" applyAlignment="1" applyProtection="1">
      <alignment horizontal="left" vertical="center"/>
      <protection locked="0"/>
    </xf>
    <xf numFmtId="0" fontId="7" fillId="5" borderId="25" xfId="31" applyFont="1" applyFill="1" applyBorder="1" applyAlignment="1" applyProtection="1">
      <alignment horizontal="left" vertical="center"/>
      <protection locked="0"/>
    </xf>
    <xf numFmtId="0" fontId="7" fillId="5" borderId="24" xfId="31" applyFont="1" applyFill="1" applyBorder="1" applyAlignment="1" applyProtection="1">
      <alignment horizontal="left" vertical="center"/>
      <protection locked="0"/>
    </xf>
    <xf numFmtId="0" fontId="7" fillId="5" borderId="23" xfId="31" applyFont="1" applyFill="1" applyBorder="1" applyAlignment="1" applyProtection="1">
      <alignment horizontal="left" vertical="center"/>
      <protection locked="0"/>
    </xf>
    <xf numFmtId="0" fontId="7" fillId="5" borderId="44" xfId="31" applyFont="1" applyFill="1" applyBorder="1" applyAlignment="1" applyProtection="1">
      <alignment horizontal="left" vertical="center"/>
      <protection locked="0"/>
    </xf>
    <xf numFmtId="0" fontId="7" fillId="5" borderId="29" xfId="31" applyFont="1" applyFill="1" applyBorder="1" applyAlignment="1" applyProtection="1">
      <alignment horizontal="left" vertical="center"/>
      <protection locked="0"/>
    </xf>
    <xf numFmtId="0" fontId="12" fillId="0" borderId="0" xfId="31" applyFont="1" applyBorder="1" applyAlignment="1">
      <alignment horizontal="left" vertical="center" wrapText="1"/>
    </xf>
    <xf numFmtId="0" fontId="14" fillId="6" borderId="27" xfId="31" applyFont="1" applyFill="1" applyBorder="1" applyAlignment="1" applyProtection="1">
      <alignment horizontal="center" vertical="center" wrapText="1"/>
      <protection locked="0"/>
    </xf>
    <xf numFmtId="0" fontId="14" fillId="6" borderId="26" xfId="31" applyFont="1" applyFill="1" applyBorder="1" applyAlignment="1" applyProtection="1">
      <alignment horizontal="center" vertical="center" wrapText="1"/>
      <protection locked="0"/>
    </xf>
    <xf numFmtId="0" fontId="14" fillId="6" borderId="25" xfId="31" applyFont="1" applyFill="1" applyBorder="1" applyAlignment="1" applyProtection="1">
      <alignment horizontal="center" vertical="center" wrapText="1"/>
      <protection locked="0"/>
    </xf>
    <xf numFmtId="0" fontId="9" fillId="6" borderId="24" xfId="31" applyFont="1" applyFill="1" applyBorder="1" applyAlignment="1" applyProtection="1">
      <alignment horizontal="center" vertical="center" wrapText="1"/>
      <protection locked="0"/>
    </xf>
    <xf numFmtId="0" fontId="9" fillId="6" borderId="0" xfId="31" applyFont="1" applyFill="1" applyBorder="1" applyAlignment="1" applyProtection="1">
      <alignment horizontal="center" vertical="center" wrapText="1"/>
      <protection locked="0"/>
    </xf>
    <xf numFmtId="0" fontId="9" fillId="6" borderId="23" xfId="31" applyFont="1" applyFill="1" applyBorder="1" applyAlignment="1" applyProtection="1">
      <alignment horizontal="center" vertical="center" wrapText="1"/>
      <protection locked="0"/>
    </xf>
    <xf numFmtId="0" fontId="13" fillId="4" borderId="1" xfId="31" applyFont="1" applyFill="1" applyBorder="1" applyAlignment="1" applyProtection="1">
      <alignment horizontal="center" vertical="center" wrapText="1"/>
      <protection locked="0"/>
    </xf>
    <xf numFmtId="0" fontId="11" fillId="4" borderId="1" xfId="31" applyFont="1" applyFill="1" applyBorder="1" applyAlignment="1" applyProtection="1">
      <alignment horizontal="center" vertical="center" wrapText="1"/>
      <protection locked="0"/>
    </xf>
  </cellXfs>
  <cellStyles count="107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3" builtinId="9" hidden="1"/>
    <cellStyle name="Hiperlink Visitado" xfId="34" builtinId="9" hidden="1"/>
    <cellStyle name="Hiperlink Visitado" xfId="35" builtinId="9" hidden="1"/>
    <cellStyle name="Hiperlink Visitado" xfId="36" builtinId="9" hidden="1"/>
    <cellStyle name="Hiperlink Visitado" xfId="37" builtinId="9" hidden="1"/>
    <cellStyle name="Hiperlink Visitado" xfId="38" builtinId="9" hidden="1"/>
    <cellStyle name="Hiperlink Visitado" xfId="39" builtinId="9" hidden="1"/>
    <cellStyle name="Hiperlink Visitado" xfId="40" builtinId="9" hidden="1"/>
    <cellStyle name="Hiperlink Visitado" xfId="41" builtinId="9" hidden="1"/>
    <cellStyle name="Hiperlink Visitado" xfId="42" builtinId="9" hidden="1"/>
    <cellStyle name="Hiperlink Visitado" xfId="43" builtinId="9" hidden="1"/>
    <cellStyle name="Hiperlink Visitado" xfId="44" builtinId="9" hidden="1"/>
    <cellStyle name="Hiperlink Visitado" xfId="45" builtinId="9" hidden="1"/>
    <cellStyle name="Hiperlink Visitado" xfId="46" builtinId="9" hidden="1"/>
    <cellStyle name="Hiperlink Visitado" xfId="47" builtinId="9" hidden="1"/>
    <cellStyle name="Hiperlink Visitado" xfId="48" builtinId="9" hidden="1"/>
    <cellStyle name="Hiperlink Visitado" xfId="49" builtinId="9" hidden="1"/>
    <cellStyle name="Hiperlink Visitado" xfId="50" builtinId="9" hidden="1"/>
    <cellStyle name="Hiperlink Visitado" xfId="51" builtinId="9" hidden="1"/>
    <cellStyle name="Hiperlink Visitado" xfId="52" builtinId="9" hidden="1"/>
    <cellStyle name="Hiperlink Visitado" xfId="53" builtinId="9" hidden="1"/>
    <cellStyle name="Hiperlink Visitado" xfId="54" builtinId="9" hidden="1"/>
    <cellStyle name="Hiperlink Visitado" xfId="55" builtinId="9" hidden="1"/>
    <cellStyle name="Hiperlink Visitado" xfId="56" builtinId="9" hidden="1"/>
    <cellStyle name="Hiperlink Visitado" xfId="57" builtinId="9" hidden="1"/>
    <cellStyle name="Hiperlink Visitado" xfId="58" builtinId="9" hidden="1"/>
    <cellStyle name="Hiperlink Visitado" xfId="59" builtinId="9" hidden="1"/>
    <cellStyle name="Hiperlink Visitado" xfId="60" builtinId="9" hidden="1"/>
    <cellStyle name="Hiperlink Visitado" xfId="61" builtinId="9" hidden="1"/>
    <cellStyle name="Hiperlink Visitado" xfId="62" builtinId="9" hidden="1"/>
    <cellStyle name="Hiperlink Visitado" xfId="63" builtinId="9" hidden="1"/>
    <cellStyle name="Hiperlink Visitado" xfId="64" builtinId="9" hidden="1"/>
    <cellStyle name="Hiperlink Visitado" xfId="65" builtinId="9" hidden="1"/>
    <cellStyle name="Hiperlink Visitado" xfId="66" builtinId="9" hidden="1"/>
    <cellStyle name="Hiperlink Visitado" xfId="67" builtinId="9" hidden="1"/>
    <cellStyle name="Hiperlink Visitado" xfId="68" builtinId="9" hidden="1"/>
    <cellStyle name="Hiperlink Visitado" xfId="69" builtinId="9" hidden="1"/>
    <cellStyle name="Hiperlink Visitado" xfId="70" builtinId="9" hidden="1"/>
    <cellStyle name="Hiperlink Visitado" xfId="71" builtinId="9" hidden="1"/>
    <cellStyle name="Hiperlink Visitado" xfId="72" builtinId="9" hidden="1"/>
    <cellStyle name="Hiperlink Visitado" xfId="73" builtinId="9" hidden="1"/>
    <cellStyle name="Hiperlink Visitado" xfId="74" builtinId="9" hidden="1"/>
    <cellStyle name="Hiperlink Visitado" xfId="75" builtinId="9" hidden="1"/>
    <cellStyle name="Hiperlink Visitado" xfId="76" builtinId="9" hidden="1"/>
    <cellStyle name="Hiperlink Visitado" xfId="77" builtinId="9" hidden="1"/>
    <cellStyle name="Hiperlink Visitado" xfId="78" builtinId="9" hidden="1"/>
    <cellStyle name="Hiperlink Visitado" xfId="79" builtinId="9" hidden="1"/>
    <cellStyle name="Hiperlink Visitado" xfId="80" builtinId="9" hidden="1"/>
    <cellStyle name="Hiperlink Visitado" xfId="81" builtinId="9" hidden="1"/>
    <cellStyle name="Hiperlink Visitado" xfId="82" builtinId="9" hidden="1"/>
    <cellStyle name="Hiperlink Visitado" xfId="83" builtinId="9" hidden="1"/>
    <cellStyle name="Hiperlink Visitado" xfId="84" builtinId="9" hidden="1"/>
    <cellStyle name="Hiperlink Visitado" xfId="85" builtinId="9" hidden="1"/>
    <cellStyle name="Hiperlink Visitado" xfId="86" builtinId="9" hidden="1"/>
    <cellStyle name="Hiperlink Visitado" xfId="87" builtinId="9" hidden="1"/>
    <cellStyle name="Hiperlink Visitado" xfId="88" builtinId="9" hidden="1"/>
    <cellStyle name="Hiperlink Visitado" xfId="89" builtinId="9" hidden="1"/>
    <cellStyle name="Hiperlink Visitado" xfId="90" builtinId="9" hidden="1"/>
    <cellStyle name="Hiperlink Visitado" xfId="91" builtinId="9" hidden="1"/>
    <cellStyle name="Hiperlink Visitado" xfId="92" builtinId="9" hidden="1"/>
    <cellStyle name="Hiperlink Visitado" xfId="93" builtinId="9" hidden="1"/>
    <cellStyle name="Hiperlink Visitado" xfId="94" builtinId="9" hidden="1"/>
    <cellStyle name="Hiperlink Visitado" xfId="95" builtinId="9" hidden="1"/>
    <cellStyle name="Hiperlink Visitado" xfId="96" builtinId="9" hidden="1"/>
    <cellStyle name="Hiperlink Visitado" xfId="97" builtinId="9" hidden="1"/>
    <cellStyle name="Hiperlink Visitado" xfId="98" builtinId="9" hidden="1"/>
    <cellStyle name="Hiperlink Visitado" xfId="99" builtinId="9" hidden="1"/>
    <cellStyle name="Hiperlink Visitado" xfId="100" builtinId="9" hidden="1"/>
    <cellStyle name="Hiperlink Visitado" xfId="101" builtinId="9" hidden="1"/>
    <cellStyle name="Hiperlink Visitado" xfId="102" builtinId="9" hidden="1"/>
    <cellStyle name="Hiperlink Visitado" xfId="103" builtinId="9" hidden="1"/>
    <cellStyle name="Hiperlink Visitado" xfId="104" builtinId="9" hidden="1"/>
    <cellStyle name="Hiperlink Visitado" xfId="105" builtinId="9" hidden="1"/>
    <cellStyle name="Hiperlink Visitado" xfId="106" builtinId="9" hidden="1"/>
    <cellStyle name="Normal" xfId="0" builtinId="0"/>
    <cellStyle name="Normal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showGridLines="0" tabSelected="1" zoomScale="75" zoomScaleNormal="75" zoomScalePageLayoutView="125" workbookViewId="0">
      <selection activeCell="B1" sqref="B1:F1"/>
    </sheetView>
  </sheetViews>
  <sheetFormatPr defaultColWidth="9.140625" defaultRowHeight="12.75" x14ac:dyDescent="0.25"/>
  <cols>
    <col min="1" max="1" width="2.28515625" style="1" customWidth="1"/>
    <col min="2" max="2" width="16.5703125" style="1" customWidth="1"/>
    <col min="3" max="3" width="33.42578125" style="1" customWidth="1"/>
    <col min="4" max="4" width="54.7109375" style="1" customWidth="1"/>
    <col min="5" max="5" width="14.7109375" style="1" customWidth="1"/>
    <col min="6" max="6" width="20.140625" style="1" customWidth="1"/>
    <col min="7" max="7" width="2.85546875" style="1" customWidth="1"/>
    <col min="8" max="8" width="21.140625" style="1" customWidth="1"/>
    <col min="9" max="9" width="22.28515625" style="1" bestFit="1" customWidth="1"/>
    <col min="10" max="10" width="11.28515625" style="1" bestFit="1" customWidth="1"/>
    <col min="11" max="11" width="61" style="7" customWidth="1"/>
    <col min="12" max="16384" width="9.140625" style="1"/>
  </cols>
  <sheetData>
    <row r="1" spans="2:11" ht="58.5" customHeight="1" thickBot="1" x14ac:dyDescent="0.3">
      <c r="B1" s="128" t="s">
        <v>78</v>
      </c>
      <c r="C1" s="129"/>
      <c r="D1" s="129"/>
      <c r="E1" s="129"/>
      <c r="F1" s="130"/>
    </row>
    <row r="2" spans="2:11" ht="48.75" customHeight="1" x14ac:dyDescent="0.25">
      <c r="B2" s="23">
        <f>SUM(B3:B5)</f>
        <v>1</v>
      </c>
      <c r="C2" s="146" t="s">
        <v>71</v>
      </c>
      <c r="D2" s="147"/>
      <c r="E2" s="134" t="s">
        <v>67</v>
      </c>
      <c r="F2" s="24">
        <v>236</v>
      </c>
      <c r="K2" s="152"/>
    </row>
    <row r="3" spans="2:11" ht="36" customHeight="1" x14ac:dyDescent="0.25">
      <c r="B3" s="156">
        <v>1</v>
      </c>
      <c r="C3" s="159" t="s">
        <v>70</v>
      </c>
      <c r="D3" s="160"/>
      <c r="E3" s="135"/>
      <c r="F3" s="148" t="s">
        <v>68</v>
      </c>
      <c r="K3" s="152"/>
    </row>
    <row r="4" spans="2:11" ht="30.75" customHeight="1" x14ac:dyDescent="0.25">
      <c r="B4" s="157"/>
      <c r="C4" s="161"/>
      <c r="D4" s="162"/>
      <c r="E4" s="135"/>
      <c r="F4" s="149"/>
      <c r="H4" s="151"/>
      <c r="I4" s="151"/>
      <c r="J4" s="151"/>
    </row>
    <row r="5" spans="2:11" ht="30.75" customHeight="1" thickBot="1" x14ac:dyDescent="0.3">
      <c r="B5" s="158"/>
      <c r="C5" s="163"/>
      <c r="D5" s="164"/>
      <c r="E5" s="136"/>
      <c r="F5" s="150"/>
    </row>
    <row r="6" spans="2:11" ht="15" customHeight="1" thickBot="1" x14ac:dyDescent="0.3">
      <c r="B6" s="25"/>
      <c r="C6" s="25"/>
      <c r="D6" s="25"/>
      <c r="E6" s="25"/>
      <c r="F6" s="25"/>
    </row>
    <row r="7" spans="2:11" ht="24" customHeight="1" x14ac:dyDescent="0.25">
      <c r="B7" s="143" t="s">
        <v>60</v>
      </c>
      <c r="C7" s="144"/>
      <c r="D7" s="144"/>
      <c r="E7" s="145"/>
      <c r="F7" s="95">
        <f>SUM(F8:F10)</f>
        <v>1</v>
      </c>
    </row>
    <row r="8" spans="2:11" ht="26.1" customHeight="1" x14ac:dyDescent="0.25">
      <c r="B8" s="26">
        <v>1</v>
      </c>
      <c r="C8" s="137" t="s">
        <v>39</v>
      </c>
      <c r="D8" s="138"/>
      <c r="E8" s="139"/>
      <c r="F8" s="96">
        <f>SUM(E14:E15)</f>
        <v>0.5</v>
      </c>
    </row>
    <row r="9" spans="2:11" ht="20.100000000000001" customHeight="1" x14ac:dyDescent="0.25">
      <c r="B9" s="26">
        <v>2</v>
      </c>
      <c r="C9" s="137" t="s">
        <v>6</v>
      </c>
      <c r="D9" s="138"/>
      <c r="E9" s="139"/>
      <c r="F9" s="97">
        <f>SUM(E16:E18)</f>
        <v>0.27500000000000002</v>
      </c>
    </row>
    <row r="10" spans="2:11" ht="19.5" customHeight="1" thickBot="1" x14ac:dyDescent="0.3">
      <c r="B10" s="27">
        <v>3</v>
      </c>
      <c r="C10" s="140" t="s">
        <v>5</v>
      </c>
      <c r="D10" s="141"/>
      <c r="E10" s="142"/>
      <c r="F10" s="98">
        <f>SUM(E19:E23)</f>
        <v>0.22500000000000003</v>
      </c>
    </row>
    <row r="11" spans="2:11" ht="15" customHeight="1" thickBot="1" x14ac:dyDescent="0.3">
      <c r="B11" s="25"/>
      <c r="C11" s="25"/>
      <c r="D11" s="25"/>
      <c r="E11" s="25"/>
      <c r="F11" s="25"/>
      <c r="H11" s="19"/>
      <c r="I11" s="21"/>
    </row>
    <row r="12" spans="2:11" ht="24.95" customHeight="1" thickBot="1" x14ac:dyDescent="0.3">
      <c r="B12" s="153" t="s">
        <v>36</v>
      </c>
      <c r="C12" s="154"/>
      <c r="D12" s="155"/>
      <c r="E12" s="99">
        <f>SUM(E14:E23)</f>
        <v>1</v>
      </c>
      <c r="F12" s="100">
        <f>+(B3*8*F2)+(B4*6*F2)+(B5*4*F2)</f>
        <v>1888</v>
      </c>
      <c r="H12" s="20"/>
      <c r="I12" s="22"/>
      <c r="J12" s="12"/>
      <c r="K12" s="12"/>
    </row>
    <row r="13" spans="2:11" ht="90" customHeight="1" thickBot="1" x14ac:dyDescent="0.3">
      <c r="B13" s="28" t="s">
        <v>4</v>
      </c>
      <c r="C13" s="29" t="s">
        <v>40</v>
      </c>
      <c r="D13" s="30" t="s">
        <v>61</v>
      </c>
      <c r="E13" s="49" t="s">
        <v>3</v>
      </c>
      <c r="F13" s="93" t="s">
        <v>69</v>
      </c>
      <c r="H13" s="57" t="s">
        <v>40</v>
      </c>
      <c r="I13" s="66" t="s">
        <v>30</v>
      </c>
      <c r="J13" s="13" t="s">
        <v>35</v>
      </c>
      <c r="K13" s="67" t="s">
        <v>34</v>
      </c>
    </row>
    <row r="14" spans="2:11" ht="73.5" customHeight="1" x14ac:dyDescent="0.25">
      <c r="B14" s="131" t="s">
        <v>2</v>
      </c>
      <c r="C14" s="31" t="s">
        <v>23</v>
      </c>
      <c r="D14" s="32" t="s">
        <v>50</v>
      </c>
      <c r="E14" s="50">
        <v>0.25</v>
      </c>
      <c r="F14" s="101">
        <f>+F12*E14</f>
        <v>472</v>
      </c>
      <c r="H14" s="58" t="s">
        <v>23</v>
      </c>
      <c r="I14" s="108">
        <f t="shared" ref="I14:I23" si="0">F14/40</f>
        <v>11.8</v>
      </c>
      <c r="J14" s="109">
        <f>I14/3</f>
        <v>3.9333333333333336</v>
      </c>
      <c r="K14" s="68" t="s">
        <v>77</v>
      </c>
    </row>
    <row r="15" spans="2:11" ht="74.25" customHeight="1" thickBot="1" x14ac:dyDescent="0.3">
      <c r="B15" s="132"/>
      <c r="C15" s="33" t="s">
        <v>37</v>
      </c>
      <c r="D15" s="34" t="s">
        <v>51</v>
      </c>
      <c r="E15" s="51">
        <v>0.25</v>
      </c>
      <c r="F15" s="102">
        <f>+F12*E15</f>
        <v>472</v>
      </c>
      <c r="H15" s="59" t="s">
        <v>37</v>
      </c>
      <c r="I15" s="110">
        <f t="shared" si="0"/>
        <v>11.8</v>
      </c>
      <c r="J15" s="111">
        <f>I15/3</f>
        <v>3.9333333333333336</v>
      </c>
      <c r="K15" s="69" t="s">
        <v>76</v>
      </c>
    </row>
    <row r="16" spans="2:11" ht="75" customHeight="1" x14ac:dyDescent="0.25">
      <c r="B16" s="131" t="s">
        <v>1</v>
      </c>
      <c r="C16" s="35" t="s">
        <v>29</v>
      </c>
      <c r="D16" s="36" t="s">
        <v>55</v>
      </c>
      <c r="E16" s="52">
        <v>0.2</v>
      </c>
      <c r="F16" s="103">
        <f>+F12*E16</f>
        <v>377.6</v>
      </c>
      <c r="H16" s="60" t="s">
        <v>29</v>
      </c>
      <c r="I16" s="112">
        <f t="shared" si="0"/>
        <v>9.4400000000000013</v>
      </c>
      <c r="J16" s="113">
        <f>I16/12</f>
        <v>0.78666666666666674</v>
      </c>
      <c r="K16" s="70" t="s">
        <v>64</v>
      </c>
    </row>
    <row r="17" spans="2:11" ht="57" customHeight="1" x14ac:dyDescent="0.25">
      <c r="B17" s="132"/>
      <c r="C17" s="37" t="s">
        <v>24</v>
      </c>
      <c r="D17" s="34" t="s">
        <v>52</v>
      </c>
      <c r="E17" s="51">
        <v>0.05</v>
      </c>
      <c r="F17" s="102">
        <f>+F12*E17</f>
        <v>94.4</v>
      </c>
      <c r="H17" s="59" t="s">
        <v>24</v>
      </c>
      <c r="I17" s="114">
        <f t="shared" si="0"/>
        <v>2.3600000000000003</v>
      </c>
      <c r="J17" s="115">
        <f>F17/8</f>
        <v>11.8</v>
      </c>
      <c r="K17" s="71" t="s">
        <v>31</v>
      </c>
    </row>
    <row r="18" spans="2:11" ht="57" customHeight="1" thickBot="1" x14ac:dyDescent="0.3">
      <c r="B18" s="133"/>
      <c r="C18" s="38" t="s">
        <v>56</v>
      </c>
      <c r="D18" s="39" t="s">
        <v>53</v>
      </c>
      <c r="E18" s="94">
        <v>2.5000000000000001E-2</v>
      </c>
      <c r="F18" s="104">
        <f>+F12*E18</f>
        <v>47.2</v>
      </c>
      <c r="H18" s="61" t="s">
        <v>38</v>
      </c>
      <c r="I18" s="116">
        <f t="shared" si="0"/>
        <v>1.1800000000000002</v>
      </c>
      <c r="J18" s="117">
        <f>I18</f>
        <v>1.1800000000000002</v>
      </c>
      <c r="K18" s="72" t="s">
        <v>32</v>
      </c>
    </row>
    <row r="19" spans="2:11" ht="74.25" customHeight="1" x14ac:dyDescent="0.25">
      <c r="B19" s="131" t="s">
        <v>0</v>
      </c>
      <c r="C19" s="40" t="s">
        <v>73</v>
      </c>
      <c r="D19" s="41" t="s">
        <v>72</v>
      </c>
      <c r="E19" s="53">
        <v>0.1</v>
      </c>
      <c r="F19" s="105">
        <f>+F12*E19</f>
        <v>188.8</v>
      </c>
      <c r="H19" s="62" t="s">
        <v>73</v>
      </c>
      <c r="I19" s="118">
        <f t="shared" si="0"/>
        <v>4.7200000000000006</v>
      </c>
      <c r="J19" s="119">
        <f>I19</f>
        <v>4.7200000000000006</v>
      </c>
      <c r="K19" s="73" t="s">
        <v>41</v>
      </c>
    </row>
    <row r="20" spans="2:11" ht="57" customHeight="1" x14ac:dyDescent="0.25">
      <c r="B20" s="132"/>
      <c r="C20" s="42" t="s">
        <v>25</v>
      </c>
      <c r="D20" s="43" t="s">
        <v>63</v>
      </c>
      <c r="E20" s="54">
        <v>0.05</v>
      </c>
      <c r="F20" s="106">
        <f>+F12*E20</f>
        <v>94.4</v>
      </c>
      <c r="H20" s="63" t="s">
        <v>25</v>
      </c>
      <c r="I20" s="120">
        <f t="shared" si="0"/>
        <v>2.3600000000000003</v>
      </c>
      <c r="J20" s="121">
        <f>I20/B2</f>
        <v>2.3600000000000003</v>
      </c>
      <c r="K20" s="74" t="s">
        <v>74</v>
      </c>
    </row>
    <row r="21" spans="2:11" ht="57" customHeight="1" x14ac:dyDescent="0.25">
      <c r="B21" s="132"/>
      <c r="C21" s="42" t="s">
        <v>26</v>
      </c>
      <c r="D21" s="44" t="s">
        <v>62</v>
      </c>
      <c r="E21" s="55">
        <v>2.5000000000000001E-2</v>
      </c>
      <c r="F21" s="102">
        <f>+F12*E21</f>
        <v>47.2</v>
      </c>
      <c r="H21" s="63" t="s">
        <v>26</v>
      </c>
      <c r="I21" s="120">
        <f t="shared" si="0"/>
        <v>1.1800000000000002</v>
      </c>
      <c r="J21" s="122">
        <f>I21/12</f>
        <v>9.8333333333333342E-2</v>
      </c>
      <c r="K21" s="75" t="s">
        <v>57</v>
      </c>
    </row>
    <row r="22" spans="2:11" ht="57" customHeight="1" x14ac:dyDescent="0.25">
      <c r="B22" s="132"/>
      <c r="C22" s="45" t="s">
        <v>27</v>
      </c>
      <c r="D22" s="46"/>
      <c r="E22" s="51">
        <v>0</v>
      </c>
      <c r="F22" s="106">
        <v>0</v>
      </c>
      <c r="H22" s="64" t="s">
        <v>27</v>
      </c>
      <c r="I22" s="123">
        <f t="shared" si="0"/>
        <v>0</v>
      </c>
      <c r="J22" s="124">
        <v>0</v>
      </c>
      <c r="K22" s="76" t="s">
        <v>33</v>
      </c>
    </row>
    <row r="23" spans="2:11" ht="57" customHeight="1" thickBot="1" x14ac:dyDescent="0.3">
      <c r="B23" s="133"/>
      <c r="C23" s="47" t="s">
        <v>28</v>
      </c>
      <c r="D23" s="48" t="s">
        <v>54</v>
      </c>
      <c r="E23" s="56">
        <v>0.05</v>
      </c>
      <c r="F23" s="107">
        <f>+F12*E23</f>
        <v>94.4</v>
      </c>
      <c r="H23" s="65" t="s">
        <v>28</v>
      </c>
      <c r="I23" s="123">
        <f t="shared" si="0"/>
        <v>2.3600000000000003</v>
      </c>
      <c r="J23" s="125">
        <f>I23/12</f>
        <v>0.19666666666666668</v>
      </c>
      <c r="K23" s="76" t="s">
        <v>75</v>
      </c>
    </row>
    <row r="24" spans="2:11" x14ac:dyDescent="0.25">
      <c r="F24" s="18"/>
    </row>
    <row r="25" spans="2:11" x14ac:dyDescent="0.25">
      <c r="B25" s="126" t="s">
        <v>79</v>
      </c>
      <c r="C25" s="127"/>
      <c r="D25" s="127"/>
      <c r="E25" s="127"/>
      <c r="F25" s="127"/>
    </row>
  </sheetData>
  <sheetProtection password="BE12" sheet="1" objects="1" scenarios="1" selectLockedCells="1"/>
  <mergeCells count="17">
    <mergeCell ref="H4:J4"/>
    <mergeCell ref="K2:K3"/>
    <mergeCell ref="B12:D12"/>
    <mergeCell ref="B14:B15"/>
    <mergeCell ref="B3:B5"/>
    <mergeCell ref="C3:D5"/>
    <mergeCell ref="B25:F25"/>
    <mergeCell ref="B1:F1"/>
    <mergeCell ref="B16:B18"/>
    <mergeCell ref="B19:B23"/>
    <mergeCell ref="E2:E5"/>
    <mergeCell ref="C8:E8"/>
    <mergeCell ref="C9:E9"/>
    <mergeCell ref="C10:E10"/>
    <mergeCell ref="B7:E7"/>
    <mergeCell ref="C2:D2"/>
    <mergeCell ref="F3:F5"/>
  </mergeCells>
  <phoneticPr fontId="17" type="noConversion"/>
  <printOptions horizontalCentered="1"/>
  <pageMargins left="0.2" right="0.2" top="0.39000000000000007" bottom="0.39000000000000007" header="0.31" footer="0.31"/>
  <pageSetup paperSize="9" scale="70" fitToWidth="0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pane ySplit="4" topLeftCell="A5" activePane="bottomLeft" state="frozen"/>
      <selection pane="bottomLeft" activeCell="A24" sqref="A24"/>
    </sheetView>
  </sheetViews>
  <sheetFormatPr defaultColWidth="9.140625" defaultRowHeight="14.25" x14ac:dyDescent="0.2"/>
  <cols>
    <col min="1" max="1" width="27.42578125" style="2" bestFit="1" customWidth="1"/>
    <col min="2" max="2" width="12.42578125" style="2" customWidth="1"/>
    <col min="3" max="3" width="46.7109375" style="2" customWidth="1"/>
    <col min="4" max="4" width="15.5703125" style="2" bestFit="1" customWidth="1"/>
    <col min="5" max="16384" width="9.140625" style="2"/>
  </cols>
  <sheetData>
    <row r="1" spans="1:4" s="1" customFormat="1" ht="22.5" customHeight="1" x14ac:dyDescent="0.25">
      <c r="A1" s="166" t="s">
        <v>42</v>
      </c>
      <c r="B1" s="167"/>
      <c r="C1" s="167"/>
      <c r="D1" s="168"/>
    </row>
    <row r="2" spans="1:4" s="1" customFormat="1" ht="37.5" customHeight="1" x14ac:dyDescent="0.25">
      <c r="A2" s="169" t="s">
        <v>66</v>
      </c>
      <c r="B2" s="170"/>
      <c r="C2" s="170"/>
      <c r="D2" s="171"/>
    </row>
    <row r="3" spans="1:4" ht="15.75" customHeight="1" x14ac:dyDescent="0.2">
      <c r="A3" s="172" t="s">
        <v>7</v>
      </c>
      <c r="B3" s="173" t="s">
        <v>8</v>
      </c>
      <c r="C3" s="77" t="s">
        <v>9</v>
      </c>
      <c r="D3" s="172" t="s">
        <v>58</v>
      </c>
    </row>
    <row r="4" spans="1:4" ht="17.100000000000001" customHeight="1" x14ac:dyDescent="0.2">
      <c r="A4" s="172"/>
      <c r="B4" s="173"/>
      <c r="C4" s="78" t="s">
        <v>10</v>
      </c>
      <c r="D4" s="172"/>
    </row>
    <row r="5" spans="1:4" ht="22.5" customHeight="1" x14ac:dyDescent="0.2">
      <c r="A5" s="79" t="s">
        <v>11</v>
      </c>
      <c r="B5" s="80">
        <v>20</v>
      </c>
      <c r="C5" s="80">
        <v>1</v>
      </c>
      <c r="D5" s="3">
        <f>+(C5*B5*8)</f>
        <v>160</v>
      </c>
    </row>
    <row r="6" spans="1:4" ht="22.5" customHeight="1" x14ac:dyDescent="0.2">
      <c r="A6" s="79" t="s">
        <v>12</v>
      </c>
      <c r="B6" s="80">
        <v>18</v>
      </c>
      <c r="C6" s="80">
        <v>1</v>
      </c>
      <c r="D6" s="3">
        <f t="shared" ref="D6:D16" si="0">+(C6*B6*8)</f>
        <v>144</v>
      </c>
    </row>
    <row r="7" spans="1:4" ht="22.5" customHeight="1" x14ac:dyDescent="0.2">
      <c r="A7" s="79" t="s">
        <v>13</v>
      </c>
      <c r="B7" s="80">
        <v>22</v>
      </c>
      <c r="C7" s="80">
        <v>1</v>
      </c>
      <c r="D7" s="3">
        <f t="shared" si="0"/>
        <v>176</v>
      </c>
    </row>
    <row r="8" spans="1:4" ht="22.5" customHeight="1" x14ac:dyDescent="0.2">
      <c r="A8" s="79" t="s">
        <v>14</v>
      </c>
      <c r="B8" s="80">
        <v>19</v>
      </c>
      <c r="C8" s="80">
        <v>1</v>
      </c>
      <c r="D8" s="3">
        <f t="shared" si="0"/>
        <v>152</v>
      </c>
    </row>
    <row r="9" spans="1:4" ht="22.5" customHeight="1" x14ac:dyDescent="0.2">
      <c r="A9" s="79" t="s">
        <v>15</v>
      </c>
      <c r="B9" s="80">
        <v>20</v>
      </c>
      <c r="C9" s="80">
        <v>1</v>
      </c>
      <c r="D9" s="3">
        <f t="shared" si="0"/>
        <v>160</v>
      </c>
    </row>
    <row r="10" spans="1:4" ht="22.5" customHeight="1" x14ac:dyDescent="0.2">
      <c r="A10" s="79" t="s">
        <v>16</v>
      </c>
      <c r="B10" s="80">
        <v>20</v>
      </c>
      <c r="C10" s="80">
        <v>1</v>
      </c>
      <c r="D10" s="3">
        <f t="shared" si="0"/>
        <v>160</v>
      </c>
    </row>
    <row r="11" spans="1:4" ht="22.5" customHeight="1" x14ac:dyDescent="0.2">
      <c r="A11" s="79" t="s">
        <v>17</v>
      </c>
      <c r="B11" s="80">
        <v>21</v>
      </c>
      <c r="C11" s="80">
        <v>1</v>
      </c>
      <c r="D11" s="3">
        <f t="shared" si="0"/>
        <v>168</v>
      </c>
    </row>
    <row r="12" spans="1:4" ht="22.5" customHeight="1" x14ac:dyDescent="0.2">
      <c r="A12" s="79" t="s">
        <v>18</v>
      </c>
      <c r="B12" s="80">
        <v>21</v>
      </c>
      <c r="C12" s="80">
        <v>1</v>
      </c>
      <c r="D12" s="3">
        <f>+(C12*B12*8)</f>
        <v>168</v>
      </c>
    </row>
    <row r="13" spans="1:4" ht="22.5" customHeight="1" x14ac:dyDescent="0.2">
      <c r="A13" s="79" t="s">
        <v>19</v>
      </c>
      <c r="B13" s="80">
        <v>21</v>
      </c>
      <c r="C13" s="80">
        <v>1</v>
      </c>
      <c r="D13" s="3">
        <f>+(C13*B13*8)</f>
        <v>168</v>
      </c>
    </row>
    <row r="14" spans="1:4" ht="22.5" customHeight="1" x14ac:dyDescent="0.2">
      <c r="A14" s="79" t="s">
        <v>20</v>
      </c>
      <c r="B14" s="80">
        <v>20</v>
      </c>
      <c r="C14" s="80">
        <v>1</v>
      </c>
      <c r="D14" s="3">
        <f t="shared" si="0"/>
        <v>160</v>
      </c>
    </row>
    <row r="15" spans="1:4" ht="22.5" customHeight="1" x14ac:dyDescent="0.2">
      <c r="A15" s="79" t="s">
        <v>21</v>
      </c>
      <c r="B15" s="80">
        <v>20</v>
      </c>
      <c r="C15" s="80">
        <v>1</v>
      </c>
      <c r="D15" s="3">
        <f t="shared" si="0"/>
        <v>160</v>
      </c>
    </row>
    <row r="16" spans="1:4" ht="22.5" customHeight="1" x14ac:dyDescent="0.2">
      <c r="A16" s="79" t="s">
        <v>22</v>
      </c>
      <c r="B16" s="80">
        <v>14</v>
      </c>
      <c r="C16" s="80">
        <v>1</v>
      </c>
      <c r="D16" s="3">
        <f t="shared" si="0"/>
        <v>112</v>
      </c>
    </row>
    <row r="17" spans="1:5" ht="22.5" customHeight="1" x14ac:dyDescent="0.2">
      <c r="A17" s="92" t="s">
        <v>65</v>
      </c>
      <c r="B17" s="4">
        <f>SUM(B5:B16)</f>
        <v>236</v>
      </c>
      <c r="C17" s="4">
        <f>AVERAGE(C5:C16)</f>
        <v>1</v>
      </c>
      <c r="D17" s="4">
        <f>SUM(D5:D16)</f>
        <v>1888</v>
      </c>
    </row>
    <row r="18" spans="1:5" customFormat="1" ht="17.25" customHeight="1" x14ac:dyDescent="0.25">
      <c r="A18" s="81"/>
      <c r="B18" s="81"/>
      <c r="C18" s="81"/>
    </row>
    <row r="19" spans="1:5" s="11" customFormat="1" ht="20.25" customHeight="1" x14ac:dyDescent="0.25">
      <c r="A19" s="82" t="s">
        <v>45</v>
      </c>
      <c r="B19" s="82" t="s">
        <v>43</v>
      </c>
      <c r="C19" s="83" t="s">
        <v>44</v>
      </c>
    </row>
    <row r="20" spans="1:5" ht="24.75" customHeight="1" x14ac:dyDescent="0.2">
      <c r="A20" s="84" t="s">
        <v>46</v>
      </c>
      <c r="B20" s="89">
        <v>12</v>
      </c>
      <c r="C20" s="10">
        <f>B20*8*C17</f>
        <v>96</v>
      </c>
      <c r="D20" s="8"/>
      <c r="E20" s="9"/>
    </row>
    <row r="21" spans="1:5" ht="24.75" customHeight="1" x14ac:dyDescent="0.2">
      <c r="A21" s="85" t="s">
        <v>47</v>
      </c>
      <c r="B21" s="89">
        <v>104</v>
      </c>
      <c r="C21" s="10">
        <f>B21*8*C17</f>
        <v>832</v>
      </c>
      <c r="D21" s="8"/>
      <c r="E21" s="9"/>
    </row>
    <row r="22" spans="1:5" ht="24.75" customHeight="1" x14ac:dyDescent="0.2">
      <c r="A22" s="86" t="s">
        <v>48</v>
      </c>
      <c r="B22" s="90">
        <v>14</v>
      </c>
      <c r="C22" s="5">
        <f>B22*8*C17</f>
        <v>112</v>
      </c>
      <c r="D22" s="8"/>
      <c r="E22" s="9"/>
    </row>
    <row r="23" spans="1:5" ht="22.5" customHeight="1" x14ac:dyDescent="0.2">
      <c r="A23" s="87" t="s">
        <v>49</v>
      </c>
      <c r="B23" s="91">
        <v>0</v>
      </c>
      <c r="C23" s="6">
        <f>-B23*8*C17</f>
        <v>0</v>
      </c>
      <c r="D23" s="8"/>
      <c r="E23" s="9"/>
    </row>
    <row r="24" spans="1:5" s="17" customFormat="1" ht="25.5" customHeight="1" x14ac:dyDescent="0.2">
      <c r="A24" s="88" t="s">
        <v>59</v>
      </c>
      <c r="B24" s="14">
        <f>(-B20)+(-B21)+(-B22)+(-B23)</f>
        <v>-130</v>
      </c>
      <c r="C24" s="14">
        <f>(-C20)+(-C21)+(-C22)+(-C23)</f>
        <v>-1040</v>
      </c>
      <c r="D24" s="15"/>
      <c r="E24" s="16"/>
    </row>
    <row r="25" spans="1:5" customFormat="1" ht="18" customHeight="1" x14ac:dyDescent="0.25"/>
    <row r="26" spans="1:5" ht="47.25" customHeight="1" x14ac:dyDescent="0.2">
      <c r="A26" s="165"/>
      <c r="B26" s="165"/>
      <c r="C26" s="165"/>
      <c r="D26" s="165"/>
    </row>
    <row r="27" spans="1:5" ht="14.25" customHeight="1" x14ac:dyDescent="0.2"/>
  </sheetData>
  <sheetProtection password="BE12" sheet="1" objects="1" scenarios="1" selectLockedCells="1"/>
  <mergeCells count="6">
    <mergeCell ref="A26:D26"/>
    <mergeCell ref="A1:D1"/>
    <mergeCell ref="A2:D2"/>
    <mergeCell ref="A3:A4"/>
    <mergeCell ref="B3:B4"/>
    <mergeCell ref="D3:D4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90" orientation="portrait" r:id="rId1"/>
  <ignoredErrors>
    <ignoredError sqref="C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PLAN 2020</vt:lpstr>
      <vt:lpstr>MAP 2020</vt:lpstr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</vt:vector>
  </TitlesOfParts>
  <Company>Controladoria-Geral da União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de Bona da Silva</dc:creator>
  <cp:lastModifiedBy>Extra-02</cp:lastModifiedBy>
  <cp:lastPrinted>2019-11-21T13:29:18Z</cp:lastPrinted>
  <dcterms:created xsi:type="dcterms:W3CDTF">2015-01-06T19:27:45Z</dcterms:created>
  <dcterms:modified xsi:type="dcterms:W3CDTF">2019-11-21T14:35:11Z</dcterms:modified>
</cp:coreProperties>
</file>