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35" windowWidth="17235" windowHeight="7995"/>
  </bookViews>
  <sheets>
    <sheet name="ORÇAMENTO" sheetId="1" r:id="rId1"/>
    <sheet name="CRONOGRAMA" sheetId="2" r:id="rId2"/>
  </sheets>
  <calcPr calcId="124519"/>
</workbook>
</file>

<file path=xl/calcChain.xml><?xml version="1.0" encoding="utf-8"?>
<calcChain xmlns="http://schemas.openxmlformats.org/spreadsheetml/2006/main">
  <c r="R9" i="2"/>
  <c r="R10"/>
  <c r="R11"/>
  <c r="R12"/>
  <c r="R13"/>
  <c r="R14"/>
  <c r="R15"/>
  <c r="R16"/>
  <c r="R17"/>
  <c r="R18"/>
  <c r="R19"/>
  <c r="R8"/>
  <c r="G200" i="1"/>
  <c r="G201"/>
  <c r="D9" i="2" l="1"/>
  <c r="D10"/>
  <c r="F10" s="1"/>
  <c r="D11"/>
  <c r="D12"/>
  <c r="D13"/>
  <c r="D14"/>
  <c r="D15"/>
  <c r="D16"/>
  <c r="D17"/>
  <c r="D18"/>
  <c r="D19"/>
  <c r="D20"/>
  <c r="D8"/>
  <c r="P19"/>
  <c r="N19"/>
  <c r="L19"/>
  <c r="J19"/>
  <c r="H19"/>
  <c r="F19"/>
  <c r="P17"/>
  <c r="N17"/>
  <c r="L17"/>
  <c r="J17"/>
  <c r="H17"/>
  <c r="F17"/>
  <c r="P15"/>
  <c r="N15"/>
  <c r="L15"/>
  <c r="J15"/>
  <c r="H15"/>
  <c r="F15"/>
  <c r="P13"/>
  <c r="N13"/>
  <c r="L13"/>
  <c r="J13"/>
  <c r="H13"/>
  <c r="F13"/>
  <c r="P11"/>
  <c r="N11"/>
  <c r="L11"/>
  <c r="J11"/>
  <c r="H11"/>
  <c r="F11"/>
  <c r="N10"/>
  <c r="P9"/>
  <c r="N9"/>
  <c r="L9"/>
  <c r="J9"/>
  <c r="H9"/>
  <c r="F9"/>
  <c r="P8"/>
  <c r="N8"/>
  <c r="L8"/>
  <c r="J8"/>
  <c r="H8"/>
  <c r="F8"/>
  <c r="F12" l="1"/>
  <c r="J12"/>
  <c r="N12"/>
  <c r="J20"/>
  <c r="L16"/>
  <c r="L18"/>
  <c r="F20"/>
  <c r="N20"/>
  <c r="J10"/>
  <c r="H12"/>
  <c r="L12"/>
  <c r="P12"/>
  <c r="H16"/>
  <c r="P16"/>
  <c r="H18"/>
  <c r="H20"/>
  <c r="L20"/>
  <c r="R20" s="1"/>
  <c r="P20"/>
  <c r="F18"/>
  <c r="J18"/>
  <c r="N18"/>
  <c r="P18"/>
  <c r="F16"/>
  <c r="J16"/>
  <c r="N16"/>
  <c r="H14"/>
  <c r="L14"/>
  <c r="P14"/>
  <c r="D22"/>
  <c r="E8" s="1"/>
  <c r="F14"/>
  <c r="J14"/>
  <c r="N14"/>
  <c r="H10"/>
  <c r="L10"/>
  <c r="P10"/>
  <c r="L22" l="1"/>
  <c r="J22"/>
  <c r="N22"/>
  <c r="E15"/>
  <c r="E12"/>
  <c r="F22"/>
  <c r="E18"/>
  <c r="E19"/>
  <c r="E11"/>
  <c r="E16"/>
  <c r="E14"/>
  <c r="P22"/>
  <c r="H22"/>
  <c r="R24"/>
  <c r="E17"/>
  <c r="E13"/>
  <c r="E9"/>
  <c r="E20"/>
  <c r="E10"/>
  <c r="G232" i="1"/>
  <c r="G233"/>
  <c r="G234"/>
  <c r="G239"/>
  <c r="G240"/>
  <c r="G241"/>
  <c r="G242"/>
  <c r="G243"/>
  <c r="G248"/>
  <c r="G249"/>
  <c r="G250"/>
  <c r="G247"/>
  <c r="G238"/>
  <c r="G231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6"/>
  <c r="G197"/>
  <c r="G198"/>
  <c r="G199"/>
  <c r="G202"/>
  <c r="G203"/>
  <c r="G204"/>
  <c r="G205"/>
  <c r="G206"/>
  <c r="G207"/>
  <c r="G208"/>
  <c r="G209"/>
  <c r="G211"/>
  <c r="G212"/>
  <c r="G213"/>
  <c r="G214"/>
  <c r="G215"/>
  <c r="G216"/>
  <c r="G217"/>
  <c r="G218"/>
  <c r="G220"/>
  <c r="G221"/>
  <c r="G222"/>
  <c r="G223"/>
  <c r="G224"/>
  <c r="G225"/>
  <c r="G226"/>
  <c r="G227"/>
  <c r="G176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8"/>
  <c r="G149"/>
  <c r="G150"/>
  <c r="G151"/>
  <c r="G153"/>
  <c r="G154"/>
  <c r="G155"/>
  <c r="G156"/>
  <c r="G157"/>
  <c r="G158"/>
  <c r="G159"/>
  <c r="G161"/>
  <c r="G162"/>
  <c r="G163"/>
  <c r="G164"/>
  <c r="G165"/>
  <c r="G166"/>
  <c r="G167"/>
  <c r="G168"/>
  <c r="G169"/>
  <c r="G170"/>
  <c r="G171"/>
  <c r="G127"/>
  <c r="G107"/>
  <c r="G108"/>
  <c r="G109"/>
  <c r="G110"/>
  <c r="G111"/>
  <c r="G112"/>
  <c r="G113"/>
  <c r="G115"/>
  <c r="G116"/>
  <c r="G117"/>
  <c r="G118"/>
  <c r="G120"/>
  <c r="G121"/>
  <c r="G122"/>
  <c r="G106"/>
  <c r="G73"/>
  <c r="G74"/>
  <c r="G75"/>
  <c r="G76"/>
  <c r="G77"/>
  <c r="G78"/>
  <c r="G79"/>
  <c r="G80"/>
  <c r="G81"/>
  <c r="G83"/>
  <c r="G84"/>
  <c r="G85"/>
  <c r="G86"/>
  <c r="G87"/>
  <c r="G88"/>
  <c r="G89"/>
  <c r="G90"/>
  <c r="G92"/>
  <c r="G93"/>
  <c r="G94"/>
  <c r="G95"/>
  <c r="G96"/>
  <c r="G97"/>
  <c r="G99"/>
  <c r="G100"/>
  <c r="G101"/>
  <c r="G72"/>
  <c r="G66"/>
  <c r="G67"/>
  <c r="G65"/>
  <c r="G61"/>
  <c r="G59"/>
  <c r="G43"/>
  <c r="G44"/>
  <c r="G45"/>
  <c r="G46"/>
  <c r="G47"/>
  <c r="G48"/>
  <c r="G50"/>
  <c r="G51"/>
  <c r="G52"/>
  <c r="G53"/>
  <c r="G54"/>
  <c r="G55"/>
  <c r="G42"/>
  <c r="G33"/>
  <c r="G34"/>
  <c r="G35"/>
  <c r="G36"/>
  <c r="G37"/>
  <c r="G32"/>
  <c r="G26"/>
  <c r="G27"/>
  <c r="G28"/>
  <c r="G25"/>
  <c r="G14"/>
  <c r="G15"/>
  <c r="G16"/>
  <c r="G17"/>
  <c r="G18"/>
  <c r="G19"/>
  <c r="G20"/>
  <c r="G21"/>
  <c r="G13"/>
  <c r="G22" l="1"/>
  <c r="G29"/>
  <c r="G38"/>
  <c r="G56"/>
  <c r="R22" i="2"/>
  <c r="E22"/>
  <c r="G102" i="1"/>
  <c r="G244"/>
  <c r="G251"/>
  <c r="G235"/>
  <c r="G172"/>
  <c r="G62"/>
  <c r="G123"/>
  <c r="G68"/>
  <c r="G228"/>
  <c r="G253" l="1"/>
  <c r="G254" s="1"/>
</calcChain>
</file>

<file path=xl/sharedStrings.xml><?xml version="1.0" encoding="utf-8"?>
<sst xmlns="http://schemas.openxmlformats.org/spreadsheetml/2006/main" count="746" uniqueCount="524">
  <si>
    <t>ITEM</t>
  </si>
  <si>
    <t>UNID</t>
  </si>
  <si>
    <t>MOBILIZAÇÃO - CANTEIRO DE OBRAS - DEMOLIÇÕES</t>
  </si>
  <si>
    <t>74209/001</t>
  </si>
  <si>
    <t>1.1</t>
  </si>
  <si>
    <t>PLACADEOBRAEMCHAPADEACOGALVANIZADO-PADRÃOMINISTERIODASAUDE-1,50X3,00M</t>
  </si>
  <si>
    <t>M2</t>
  </si>
  <si>
    <t>73992/001</t>
  </si>
  <si>
    <t>1.2</t>
  </si>
  <si>
    <t>74220/001</t>
  </si>
  <si>
    <t>1.3</t>
  </si>
  <si>
    <t>TAPUMEDECHAPADEMADEIRACOMPENSADACOMPORTÕES,INCL.PINTURA-noalinhamento frontal</t>
  </si>
  <si>
    <t>1.4</t>
  </si>
  <si>
    <t>73960/001</t>
  </si>
  <si>
    <t>1.5</t>
  </si>
  <si>
    <t>UN</t>
  </si>
  <si>
    <t>73784/001</t>
  </si>
  <si>
    <t>1.6</t>
  </si>
  <si>
    <t>LIGAÇÃO DE ESGOTO</t>
  </si>
  <si>
    <t>1.7</t>
  </si>
  <si>
    <t>LIGAÇÃO PROVISÓRIA DE ÁGUA PARA OBRA</t>
  </si>
  <si>
    <t>73803/001</t>
  </si>
  <si>
    <t>1.8</t>
  </si>
  <si>
    <t>74242/001</t>
  </si>
  <si>
    <t>1.9</t>
  </si>
  <si>
    <t>MOVIMENTO DE TERRA</t>
  </si>
  <si>
    <t>73965/010</t>
  </si>
  <si>
    <t>2.1</t>
  </si>
  <si>
    <t>ESCAVACAO MANUAL DE VALAS OU FUNDAÇÕES</t>
  </si>
  <si>
    <t>M3</t>
  </si>
  <si>
    <t>2.2</t>
  </si>
  <si>
    <t>REATERRO DE VALA/CAVA COM MATERIAL REAPROVEITADO - FUNDAÇÃO</t>
  </si>
  <si>
    <t>2.3</t>
  </si>
  <si>
    <t>CARGA E DESCARGA MECANIZADAS EM CAMINHAO BASCULANTE</t>
  </si>
  <si>
    <t>2.4</t>
  </si>
  <si>
    <t>TRANSPORTE DE ENTULHO COM CAMINHAO BASCULANTE 6 M3, RODOVIA PAVIMENTADA</t>
  </si>
  <si>
    <t>COBERTURA</t>
  </si>
  <si>
    <t>73931/003</t>
  </si>
  <si>
    <t>3.1</t>
  </si>
  <si>
    <t>ESTRUTURA EM MADEIRA APARELHADA, PARA TELHA CERAMICA, APOIADA EM PAREDE</t>
  </si>
  <si>
    <t>73938/003</t>
  </si>
  <si>
    <t>3.2</t>
  </si>
  <si>
    <t>COBERTURA EM TELHA CERAMICA TIPO FRANCESA, EXCLUINDO MADEIRAMENTO</t>
  </si>
  <si>
    <t>3.3</t>
  </si>
  <si>
    <t>COBERTURA EM POLICARBONATO, INCL. ESTRUTURA METÁLICA</t>
  </si>
  <si>
    <t>3.4</t>
  </si>
  <si>
    <t>CUMEEIRACOMTELHACERAMICAEMBOÇADACOMARGAMASSATRACO1:2:8(CIMENTO,CAL E AREIA)</t>
  </si>
  <si>
    <t>M</t>
  </si>
  <si>
    <t>3.5</t>
  </si>
  <si>
    <t>CALHA EM CHAPA DE ACO GALVANIZADO</t>
  </si>
  <si>
    <t>3.6</t>
  </si>
  <si>
    <t>RUFOS, CONTRA-RUFOS, AGUA-FURTADA EM CHAPA DE ACO GALVANIZADO</t>
  </si>
  <si>
    <t>FUNDAÇÃO E ESTRUTURA</t>
  </si>
  <si>
    <t>FUNDAÇÃO</t>
  </si>
  <si>
    <t>74156/003</t>
  </si>
  <si>
    <t>4.1</t>
  </si>
  <si>
    <t>74254/002</t>
  </si>
  <si>
    <t>4.2</t>
  </si>
  <si>
    <t>KG</t>
  </si>
  <si>
    <t>74164/004</t>
  </si>
  <si>
    <t>4.3</t>
  </si>
  <si>
    <t>LASTRO DE BRITA</t>
  </si>
  <si>
    <t>74007/001</t>
  </si>
  <si>
    <t>4.4</t>
  </si>
  <si>
    <t>FORMA DE MADEIRA COMUM PARA FUNDACOES</t>
  </si>
  <si>
    <t>4.5</t>
  </si>
  <si>
    <t>73942/002</t>
  </si>
  <si>
    <t>4.6</t>
  </si>
  <si>
    <t>74138/003</t>
  </si>
  <si>
    <t>4.7</t>
  </si>
  <si>
    <t>ESTRUTURA</t>
  </si>
  <si>
    <t>4.8</t>
  </si>
  <si>
    <t>4.9</t>
  </si>
  <si>
    <t>4.10</t>
  </si>
  <si>
    <t>4.11</t>
  </si>
  <si>
    <t>4.12</t>
  </si>
  <si>
    <t>74200/001</t>
  </si>
  <si>
    <t>4.13</t>
  </si>
  <si>
    <t>ALVENARIA - VEDAÇÃO</t>
  </si>
  <si>
    <t>73982/001</t>
  </si>
  <si>
    <t>5.1</t>
  </si>
  <si>
    <t>MUROS</t>
  </si>
  <si>
    <t>5.2</t>
  </si>
  <si>
    <t>IMPERMEABILIZAÇÃO</t>
  </si>
  <si>
    <t>74106/001</t>
  </si>
  <si>
    <t>6.1</t>
  </si>
  <si>
    <t>IMPERMEABILIZAÇÃO COM PINTURA BETUMINOSA (BALDRAMES)</t>
  </si>
  <si>
    <t>6.2</t>
  </si>
  <si>
    <t>IMPERMEABILIZACAO COM MANTA ASFALTICA 3MM - Lajes</t>
  </si>
  <si>
    <t>6.3</t>
  </si>
  <si>
    <t>REVESTIMENTOS - PISOS, PAREDES E TETOS</t>
  </si>
  <si>
    <t>PISO</t>
  </si>
  <si>
    <t>73919/004</t>
  </si>
  <si>
    <t>7.1</t>
  </si>
  <si>
    <t>73920/001</t>
  </si>
  <si>
    <t>7.2</t>
  </si>
  <si>
    <t>73892/001</t>
  </si>
  <si>
    <t>7.3</t>
  </si>
  <si>
    <t>7.4</t>
  </si>
  <si>
    <t>PAVIMENTAÇÃO EM PAVER REJUNTADO COM PÓ DE PEDRA, INCL BASE DE PÓ DE PEDRA - (acesso ambulâncias e estacionamento)</t>
  </si>
  <si>
    <t>7.5</t>
  </si>
  <si>
    <t>LASTRO DE CASCALHO (estacionamento - h= 10cm)</t>
  </si>
  <si>
    <t>74223/001</t>
  </si>
  <si>
    <t>7.6</t>
  </si>
  <si>
    <t>GUIA DE CONCRETO</t>
  </si>
  <si>
    <t>74012/001</t>
  </si>
  <si>
    <t>7.7</t>
  </si>
  <si>
    <t>7.8</t>
  </si>
  <si>
    <t>7.9</t>
  </si>
  <si>
    <t>7.10</t>
  </si>
  <si>
    <t>SOLEIRA DE GRANITO - PORTAS</t>
  </si>
  <si>
    <t>PAREDE</t>
  </si>
  <si>
    <t>7.11</t>
  </si>
  <si>
    <t>7.12</t>
  </si>
  <si>
    <t>73927/009</t>
  </si>
  <si>
    <t>7.13</t>
  </si>
  <si>
    <t>7.14</t>
  </si>
  <si>
    <t>74134/002</t>
  </si>
  <si>
    <t>7.15</t>
  </si>
  <si>
    <t>EMASSAMENTO C/MASSA ACRÍLICA PARA AMBIENTES INTERNOS, DUAS DEMÃOS</t>
  </si>
  <si>
    <t>73954/002</t>
  </si>
  <si>
    <t>7.16</t>
  </si>
  <si>
    <t>PINTURA LATEX ACRILICA AMBIENTES INTERNOS, DUAS DEMAOS</t>
  </si>
  <si>
    <t>7.17</t>
  </si>
  <si>
    <t>PEITORIL DE GRANITO (JANELAS)</t>
  </si>
  <si>
    <t>73746/001</t>
  </si>
  <si>
    <t>7.18</t>
  </si>
  <si>
    <t>PINTURA EXTERNA EM TEXTURA ACRILICA</t>
  </si>
  <si>
    <t>TETO</t>
  </si>
  <si>
    <t>7.19</t>
  </si>
  <si>
    <t>73927/008</t>
  </si>
  <si>
    <t>7.20</t>
  </si>
  <si>
    <t>73955/002</t>
  </si>
  <si>
    <t>7.21</t>
  </si>
  <si>
    <t>EMASSAMENTO COM MASSA LATEX PVA PARA AMBIENTES INTERNOS</t>
  </si>
  <si>
    <t>7.22</t>
  </si>
  <si>
    <t>7.23</t>
  </si>
  <si>
    <t>73792/001</t>
  </si>
  <si>
    <t>7.24</t>
  </si>
  <si>
    <t>FORRO DE GESSO</t>
  </si>
  <si>
    <t>MURO DE FECHAMENTO DO RESERV. REAPROVEITAMENTO DE ÁGUA</t>
  </si>
  <si>
    <t>7.25</t>
  </si>
  <si>
    <t>7.26</t>
  </si>
  <si>
    <t>7.27</t>
  </si>
  <si>
    <t>ESQUARIAS</t>
  </si>
  <si>
    <t>MADEIRA</t>
  </si>
  <si>
    <t>73910/005</t>
  </si>
  <si>
    <t>8.1</t>
  </si>
  <si>
    <t>73910/007</t>
  </si>
  <si>
    <t>8.2</t>
  </si>
  <si>
    <t>8.3</t>
  </si>
  <si>
    <t>74070/003</t>
  </si>
  <si>
    <t>8.4</t>
  </si>
  <si>
    <t>8.5</t>
  </si>
  <si>
    <t>8.6</t>
  </si>
  <si>
    <t>8.7</t>
  </si>
  <si>
    <t>74065/002</t>
  </si>
  <si>
    <t>8.8</t>
  </si>
  <si>
    <t>ALUMINIO</t>
  </si>
  <si>
    <t>73809/001</t>
  </si>
  <si>
    <t>8.9</t>
  </si>
  <si>
    <t>JANELA DE ALUMINIO PROJETANTE</t>
  </si>
  <si>
    <t>8.10</t>
  </si>
  <si>
    <t>JANELA VENEZIANA ALUMÍNIO - FIXO</t>
  </si>
  <si>
    <t>74071/001</t>
  </si>
  <si>
    <t>8.11</t>
  </si>
  <si>
    <t>PORTA DE ABRIR EM ALUMINIO CHAPA LISA, 1F/2F , COMPLETA - CONF. PROJETO</t>
  </si>
  <si>
    <t>8.12</t>
  </si>
  <si>
    <t>BICILETÁRIO EM TUBO DE AÇO GALVANIZADO</t>
  </si>
  <si>
    <t>VIDRO</t>
  </si>
  <si>
    <t>8.13</t>
  </si>
  <si>
    <t>CONJUNTO DE VIDRO TEMPERADO 10MM COM 1 PORTA - CV1/CV2</t>
  </si>
  <si>
    <t>8.14</t>
  </si>
  <si>
    <t>VIDRO LISO COMUM TRANSPARENTE, ESPESSURA 3MM</t>
  </si>
  <si>
    <t>8.15</t>
  </si>
  <si>
    <t>ESPELHO CRISTAL FIXADO COM BOTÕES</t>
  </si>
  <si>
    <t>INSTALAÇÕES ELETRICAS</t>
  </si>
  <si>
    <t>PADRÃO DE ENTRADA TRIFÁSICO 125A AÉREO</t>
  </si>
  <si>
    <t>9.1</t>
  </si>
  <si>
    <t>PADRÃO DE ENTRADA TRIFÁSICO 125A AÉREO - COMPLETO CFE PROJETO</t>
  </si>
  <si>
    <t>CJ</t>
  </si>
  <si>
    <t>PONTOS ELÉTRICOS</t>
  </si>
  <si>
    <t>9.2</t>
  </si>
  <si>
    <t>9.3</t>
  </si>
  <si>
    <t>9.4</t>
  </si>
  <si>
    <t>ARANDELA TIPO TARTARUGA COM LÂMPADA ELETRONICA 16W - COMPLETA</t>
  </si>
  <si>
    <t>9.5</t>
  </si>
  <si>
    <t>BLOCO AUTÔNOMO PARA ILUMINAÇÃO DE EMERGÊNCIA E INDICAÇÃO DE SAÍDA</t>
  </si>
  <si>
    <t>9.6</t>
  </si>
  <si>
    <t>PROJETOR COM LÂMPADA E REATOR VAPOR METÁLICO 150W COMPLETO</t>
  </si>
  <si>
    <t>9.7</t>
  </si>
  <si>
    <t>RELÉ FOTOELÉTRICO</t>
  </si>
  <si>
    <t>9.8</t>
  </si>
  <si>
    <t>PONTO DE ENERGIA PARA ILUMINAÇÃO</t>
  </si>
  <si>
    <t>PT</t>
  </si>
  <si>
    <t>9.9</t>
  </si>
  <si>
    <t>PLACA DE SAÍDA DE FIO COM FURO CENTRAL EM CX. 4"X2" PARA PONTO DE CHUVEIRO OU AQUECEDOR</t>
  </si>
  <si>
    <t>9.10</t>
  </si>
  <si>
    <t>TOMADA 20A/127V PADRÃO BRASILEIRO EM CX. 4"X2"</t>
  </si>
  <si>
    <t>9.11</t>
  </si>
  <si>
    <t>TOMADA 20A/127V EM CX. 10"X10" DE PISO ALTA</t>
  </si>
  <si>
    <t>9.12</t>
  </si>
  <si>
    <t>PONTO DE ENERGIA PARA TOMADA</t>
  </si>
  <si>
    <t>9.13</t>
  </si>
  <si>
    <t>INTERRUPTOR C/ 1 TECLA SIMPLES EM CX. 4"X2"</t>
  </si>
  <si>
    <t>9.14</t>
  </si>
  <si>
    <t>INTERRUPTOR C/ 2 TECLAS SIMPLES EM CX. 4"X2"</t>
  </si>
  <si>
    <t>9.15</t>
  </si>
  <si>
    <t>INTERRUPTOR C/ 3 TECLAS SIMPLES EM CX. 4"X2"</t>
  </si>
  <si>
    <t>9.16</t>
  </si>
  <si>
    <t>INTERRUPTOR C/ 4 TECLAS SIMPLES EM CX. 4"X4"</t>
  </si>
  <si>
    <t>72334+72335</t>
  </si>
  <si>
    <t>9.17</t>
  </si>
  <si>
    <t>9.18</t>
  </si>
  <si>
    <t>TOMADA DUPLA 20A/127V PADRÃO BRASILEIRO EM CX. 4"X4"</t>
  </si>
  <si>
    <t>9.19</t>
  </si>
  <si>
    <t>PONTO DE ENERGIA PARA INTERRUPTOR</t>
  </si>
  <si>
    <t>QPDG</t>
  </si>
  <si>
    <t>74131/004</t>
  </si>
  <si>
    <t>9.20</t>
  </si>
  <si>
    <t>74130/006</t>
  </si>
  <si>
    <t>9.21</t>
  </si>
  <si>
    <t>DISJUNTOR TERMOMAGNÉTICO TRIPOLAR 125A CAPAC. INTERRUP. 25KA-CURVA C</t>
  </si>
  <si>
    <t>74130/005</t>
  </si>
  <si>
    <t>9.22</t>
  </si>
  <si>
    <t>DISJUNTOR TERMOMAGNÉTICO TRIPOLAR 100A CAPAC. INTERRUP. 25KA-CURVA C</t>
  </si>
  <si>
    <t>9.23</t>
  </si>
  <si>
    <t>PARA RAIO TIPO VCL 175V 45KA</t>
  </si>
  <si>
    <t>QUADROS</t>
  </si>
  <si>
    <t>9.24</t>
  </si>
  <si>
    <t>9.25</t>
  </si>
  <si>
    <t>9.26</t>
  </si>
  <si>
    <t>PARA RAIO TIPO VCL 40KA</t>
  </si>
  <si>
    <t>9.27</t>
  </si>
  <si>
    <t>DISJUNTOR TERMOMAGNÉTICO TRIPOLAR 80A CAPAC. INTERRUP. 25KA-CURVA C</t>
  </si>
  <si>
    <t>74130/001</t>
  </si>
  <si>
    <t>9.28</t>
  </si>
  <si>
    <t>DISJUNTOR TERMOMAGNETICO MONOPOLAR PADRAO NEMA (AMERICANO) 10 A 30A</t>
  </si>
  <si>
    <t>74130/002</t>
  </si>
  <si>
    <t>9.29</t>
  </si>
  <si>
    <t>DISJUNTOR TERMOMAGNETICO MONOPOLAR PADRAO NEMA (AMERICANO) 35 A 50A</t>
  </si>
  <si>
    <t>74130/003</t>
  </si>
  <si>
    <t>9.30</t>
  </si>
  <si>
    <t>DISJUNTOR TERMOMAGNETICO BIPOLAR PADRAO NEMA (AMERICANO) 10 A 50A</t>
  </si>
  <si>
    <t>EQUIPAMENTOS LÓGICA E TELEFONIA</t>
  </si>
  <si>
    <t>9.31</t>
  </si>
  <si>
    <t>PLACA 4X4" COM UMA TOMADA DE LOGICA TIPO RJ45 CAT. 6</t>
  </si>
  <si>
    <t>9.32</t>
  </si>
  <si>
    <t>PONTO PARA INSTALAÇÃO DE LÓGICA</t>
  </si>
  <si>
    <t>9.33</t>
  </si>
  <si>
    <t>CERTIFICAÇÃO DO CABEAMENTO HORIZONTAL CONFORME NORMAS PARA ATENDIMENTO DA CATEGORIA 6</t>
  </si>
  <si>
    <t>9.34</t>
  </si>
  <si>
    <t>PONTO PARA INSTALAÇÃO DE TELEFONIA</t>
  </si>
  <si>
    <t>9.35</t>
  </si>
  <si>
    <t>9.36</t>
  </si>
  <si>
    <t>SWITCH 24 PORTAS 10/100/1000 GERENCIAVEL</t>
  </si>
  <si>
    <t>9.37</t>
  </si>
  <si>
    <t>VOICE PANEL 24 PORTAS 10/100/1000 GERENCIAVEL</t>
  </si>
  <si>
    <t>9.38</t>
  </si>
  <si>
    <t>PLACA SAÍDA DE FIO - 4"X4" - ANTENA DE TV</t>
  </si>
  <si>
    <t>9.39</t>
  </si>
  <si>
    <t>PONTO PARA INSTALAÇÃO DE ANTENA DE TV</t>
  </si>
  <si>
    <t>9.40</t>
  </si>
  <si>
    <t>CAIXA TELEFONICA (400X400X120MM) DE EMBUTIR</t>
  </si>
  <si>
    <t>9.41</t>
  </si>
  <si>
    <t>INSTALAÇÕES HIDAULICAS</t>
  </si>
  <si>
    <t>LOUÇAS E APARELHOS SANITÁRIOS</t>
  </si>
  <si>
    <t>10.1</t>
  </si>
  <si>
    <t>74230/001</t>
  </si>
  <si>
    <t>10.2</t>
  </si>
  <si>
    <t>ASSENTO PARA VASO SANITARIO DE PLASTICO PADRAO POPULAR</t>
  </si>
  <si>
    <t>10.3</t>
  </si>
  <si>
    <t>10.4</t>
  </si>
  <si>
    <t>PORTA PAPEL HIGIÊNICO ROLÃO EM PLASTICO ABS</t>
  </si>
  <si>
    <t>74057/002</t>
  </si>
  <si>
    <t>10.5</t>
  </si>
  <si>
    <t>10.6</t>
  </si>
  <si>
    <t>LAVATORIO EM INOX PARA ESCOVAÇÃO, INCL VALVULAS E SIFÕES, CONF.PROJETO</t>
  </si>
  <si>
    <t>73947/012</t>
  </si>
  <si>
    <t>10.7</t>
  </si>
  <si>
    <t>PORTA SABONETE LIQUIDO</t>
  </si>
  <si>
    <t>10.8</t>
  </si>
  <si>
    <t>PORTA-TOALHA DE PAPEL</t>
  </si>
  <si>
    <t>73947/003</t>
  </si>
  <si>
    <t>10.9</t>
  </si>
  <si>
    <t>10.10</t>
  </si>
  <si>
    <t>BEBEDOURO DE PRESSÃO EM INOX</t>
  </si>
  <si>
    <t>10.11</t>
  </si>
  <si>
    <t>10.12</t>
  </si>
  <si>
    <t>BANCADA EM INOX</t>
  </si>
  <si>
    <t>10.13</t>
  </si>
  <si>
    <t>BARRA APOIO PARA DEFICIENTE EM AÇO INOX</t>
  </si>
  <si>
    <t>10.14</t>
  </si>
  <si>
    <t>EXPURGO EM INOX</t>
  </si>
  <si>
    <t>10.15</t>
  </si>
  <si>
    <t>73949/006</t>
  </si>
  <si>
    <t>10.16</t>
  </si>
  <si>
    <t>TORNEIRA CROMADA 1/2" PARA LIMPEZA</t>
  </si>
  <si>
    <t>10.17</t>
  </si>
  <si>
    <t>TORNEIRA AUTOMATICA CROMADA TUBO MOVEL PARA BANCADA 1/2" OU 3/4" PARA PIAS</t>
  </si>
  <si>
    <t>10.18</t>
  </si>
  <si>
    <t>CHUVEIRO ELETRICO COMUM TIPO DUCHA</t>
  </si>
  <si>
    <t>10.19</t>
  </si>
  <si>
    <t>CADEIRA ESCAMOTIÁVEL PARA BANHO - PADRÃO PNE</t>
  </si>
  <si>
    <t>REAPROVEITAMENTO DE ÁGUA PLUVIAIS</t>
  </si>
  <si>
    <t>10.20</t>
  </si>
  <si>
    <t>10.21</t>
  </si>
  <si>
    <t>10.22</t>
  </si>
  <si>
    <t>10.23</t>
  </si>
  <si>
    <t>10.24</t>
  </si>
  <si>
    <t>10.25</t>
  </si>
  <si>
    <t>10.26</t>
  </si>
  <si>
    <t>10.27</t>
  </si>
  <si>
    <t>10.28</t>
  </si>
  <si>
    <t>10.29</t>
  </si>
  <si>
    <t>10.30</t>
  </si>
  <si>
    <t>10.31</t>
  </si>
  <si>
    <t>10.32</t>
  </si>
  <si>
    <t>10.33</t>
  </si>
  <si>
    <t>METAIS, ACESSÓRIOS E EQUIPAMENTOS</t>
  </si>
  <si>
    <t>10.34</t>
  </si>
  <si>
    <t>10.35</t>
  </si>
  <si>
    <t>10.36</t>
  </si>
  <si>
    <t>10.37</t>
  </si>
  <si>
    <t>10.38</t>
  </si>
  <si>
    <t>10.39</t>
  </si>
  <si>
    <t>10.40</t>
  </si>
  <si>
    <t>10.41</t>
  </si>
  <si>
    <t>PONTOS DE HIRAULICA</t>
  </si>
  <si>
    <t>10.42</t>
  </si>
  <si>
    <t>10.43</t>
  </si>
  <si>
    <t>10.44</t>
  </si>
  <si>
    <t>10.45</t>
  </si>
  <si>
    <t>REDE EXTERNA</t>
  </si>
  <si>
    <t>10.46</t>
  </si>
  <si>
    <t>10.47</t>
  </si>
  <si>
    <t>10.48</t>
  </si>
  <si>
    <t>REDE AR COMPRIMIDO</t>
  </si>
  <si>
    <t>11.1</t>
  </si>
  <si>
    <t>11.2</t>
  </si>
  <si>
    <t>11.3</t>
  </si>
  <si>
    <t>11.4</t>
  </si>
  <si>
    <t>COMUNICAÇÃO VISUAL</t>
  </si>
  <si>
    <t>12.1</t>
  </si>
  <si>
    <t>12.2</t>
  </si>
  <si>
    <t>12.3</t>
  </si>
  <si>
    <t>12.4</t>
  </si>
  <si>
    <t>12.5</t>
  </si>
  <si>
    <t>12.6</t>
  </si>
  <si>
    <t>DIVERSOS E LIMPEZA DA OBRA</t>
  </si>
  <si>
    <t>13.1</t>
  </si>
  <si>
    <t>13.2</t>
  </si>
  <si>
    <t>13.3</t>
  </si>
  <si>
    <t>13.4</t>
  </si>
  <si>
    <t xml:space="preserve">data base: </t>
  </si>
  <si>
    <r>
      <t>Município</t>
    </r>
    <r>
      <rPr>
        <sz val="10"/>
        <rFont val="Arial"/>
        <family val="2"/>
      </rPr>
      <t>:</t>
    </r>
  </si>
  <si>
    <t>BDI</t>
  </si>
  <si>
    <r>
      <t>Endereço</t>
    </r>
    <r>
      <rPr>
        <sz val="10"/>
        <rFont val="Arial"/>
        <family val="2"/>
      </rPr>
      <t>:</t>
    </r>
  </si>
  <si>
    <t xml:space="preserve">Planilha Orçamentária </t>
  </si>
  <si>
    <t>SINAPI</t>
  </si>
  <si>
    <t>DESCRIÇÃO DOS SERVIÇOS</t>
  </si>
  <si>
    <t>UNID.</t>
  </si>
  <si>
    <t>QUANT.</t>
  </si>
  <si>
    <t>TOTAL</t>
  </si>
  <si>
    <t>Subtotal item 1</t>
  </si>
  <si>
    <t>Subtotal item 2</t>
  </si>
  <si>
    <t>Subtotal item 3</t>
  </si>
  <si>
    <t>Subtotal item 4</t>
  </si>
  <si>
    <t>Subtotal item 5</t>
  </si>
  <si>
    <t>Subtotal item 6</t>
  </si>
  <si>
    <t>Subtotal item 7</t>
  </si>
  <si>
    <t>Subtotal item 8</t>
  </si>
  <si>
    <t>Subtotal item 9</t>
  </si>
  <si>
    <t>Subtotal item 10</t>
  </si>
  <si>
    <t>Subtotal item 13</t>
  </si>
  <si>
    <t>Subtotal item 12</t>
  </si>
  <si>
    <t>Subtotal item 11</t>
  </si>
  <si>
    <t>BOCAINA DO SUL</t>
  </si>
  <si>
    <t>CONSTRUÇÃO UBS TIPO I</t>
  </si>
  <si>
    <r>
      <t>Obra</t>
    </r>
    <r>
      <rPr>
        <sz val="10"/>
        <rFont val="Arial"/>
        <family val="2"/>
      </rPr>
      <t>:</t>
    </r>
  </si>
  <si>
    <t>Ministério da SAÚDE</t>
  </si>
  <si>
    <t>73795/003</t>
  </si>
  <si>
    <t>74058/002</t>
  </si>
  <si>
    <t>RESERVATÓRIO D'ÁGUA DE FIBRA CILÍNDRICO, CAPACIDADE 3.000L</t>
  </si>
  <si>
    <t>VÁLVULA DE RETENÇÃO VERTICAL Ø 25MM (1 1/4")</t>
  </si>
  <si>
    <t>TORNEIRA DE BOIA REAL 3/4"</t>
  </si>
  <si>
    <t>LUVA DE ACO GALVANIZADO 3/4"</t>
  </si>
  <si>
    <t>FILTRO VOLUMETRICO MODELO VF1</t>
  </si>
  <si>
    <t>FREIO D'ÁGUA Ø100</t>
  </si>
  <si>
    <t>SIFÃO LADRÃO Ø100</t>
  </si>
  <si>
    <t>CONJUNTO FLUTUANTE DE SUCÇÃO Ø 1"</t>
  </si>
  <si>
    <t>BOIA AUTOMÁTICA DE MÍNIMO</t>
  </si>
  <si>
    <t>74183/001</t>
  </si>
  <si>
    <t>74185/001</t>
  </si>
  <si>
    <t>74184/001</t>
  </si>
  <si>
    <t>REGISTRO GAVETA 1.1/4" BRUTO LATAO - FORNEC. E INSTALACAO</t>
  </si>
  <si>
    <t>REGISTRO GAVETA 3/4" BRUTO LATAO - FORNEC. E INSTALACAO</t>
  </si>
  <si>
    <t>REGISTRO GAVETA 1" BRUTO LATAO - FORNEC. E INSTALACAO</t>
  </si>
  <si>
    <t>74176/001</t>
  </si>
  <si>
    <t>REGISTRO PRESSAO 3/4" COM CANOPLA ACABAMENTO CROMADO SIMPLES</t>
  </si>
  <si>
    <t>VALVULA DESCARGA 1.1/2" COM REGISTRO, ACABAMENTO EM METAL CROMADO</t>
  </si>
  <si>
    <t>REGISTRO GAVETA 3/4" COM CANOPLA ACABAMENTO CROMADO SIMPLES</t>
  </si>
  <si>
    <t>RESERVATÓRIO D'ÁGUA DE FIBRA CILÍNDRICO, CAPACIDADE 5.000L</t>
  </si>
  <si>
    <t>CAIXA SIFONADA PVC COM GRELHA</t>
  </si>
  <si>
    <t>73959/001</t>
  </si>
  <si>
    <t>PONTO DE AGUA FRIA 3/4"</t>
  </si>
  <si>
    <t>PONTO DE AGUA FRIA 1 1/2"</t>
  </si>
  <si>
    <t>PONTO DE ESGOTO DN 50</t>
  </si>
  <si>
    <t>74104/001</t>
  </si>
  <si>
    <t>74165/003</t>
  </si>
  <si>
    <t>73870/001</t>
  </si>
  <si>
    <t>72208+72881</t>
  </si>
  <si>
    <t>VÁLVULA ESFERA LATÃO CROMADO 1/2"</t>
  </si>
  <si>
    <t>POSTO DE CONSUMO COMPLETO DUPLA RETENÇÃO</t>
  </si>
  <si>
    <t>FILTRO REGULADOR DE PRESSÃO 1/4"X1/2" BELL-AIR</t>
  </si>
  <si>
    <t>PLACADEINDICAÇÃO"7"EMPVCADESIVADOCOMADESIVOPOLIMÉRICORECORTADOELETRONICAMENTEEFIXADOÀPAREDECOMFITADUPLAFACE.DIM20X5CM-compressor e residuos</t>
  </si>
  <si>
    <t>BANCO DE CONCRETO CURVO</t>
  </si>
  <si>
    <t>BANCO EM CONCRETO ARMADO- L=150CM, INCL. ESTRUTURA, CONF. PROJETO</t>
  </si>
  <si>
    <t>LIMPEZA FINAL DA OBRA</t>
  </si>
  <si>
    <t>CARGA, TRANSPORTE E DESTINAÇÃO DE ENTULHOS, DTM 10KM</t>
  </si>
  <si>
    <t>74202/002</t>
  </si>
  <si>
    <t>INTERRUPTOR DIFERENCIAL 4X63A SENS. 30MA (TETRAPOLAR)</t>
  </si>
  <si>
    <t>73749/001+14112</t>
  </si>
  <si>
    <t>TOTAL COM BDI 25,5%</t>
  </si>
  <si>
    <t>ARMACAO ACO CA-50,DIAM.6,3(1/4)À12,5MM(1/2)-FORNECIMENTO/CORTE(PERDADE10%) / DOBRA / COLOCAÇÃO</t>
  </si>
  <si>
    <t>ARMACAO ACOCA-50,DIAM.6,3(1/4)À12,5MM(1/2)-FORNECIMENTO/CORTE(PERDADE10%) / DOBRA / COLOCAÇÃO</t>
  </si>
  <si>
    <t>CONCRETO USINADO BOMBEADO FCK=25MPA,INCLUSIVE COLOCAÇÃO,ESPALHAMENTOE ACABAMENTO</t>
  </si>
  <si>
    <t>FORMA PARA ESTRUTURAS DE CONCRETO(PILAR,VIGAELAJE)EMCHAPA DE MADEIRA COMPENSADA RESINADA,DE1,10X2,20,ESPESSURA=12MM,05UTILIZACOES.(FABRICACAO, MONTAGEM E DESMONTAGEM)</t>
  </si>
  <si>
    <t>ARMACAO DE ACO CA-60DIAM.3,4A6,0MM-FORNECIMENTO/CORTE(C/PERDADE10%)/ DOBRA / COLOCAÇÃO</t>
  </si>
  <si>
    <t>CONCRETO USINADO BOMBEADO FCK=25MPA,INCLUSIVECOLOCAÇÃO,ESPALHAMENTOE ACABAMENTO</t>
  </si>
  <si>
    <t>LAJE PRE-MOLDADA,INCLUSO ESCORAMENTO,CONCRETO E ARMADURA COMPLEMENTAR</t>
  </si>
  <si>
    <t>VERGA,CONTRA-VERGA EM CONCRETO PRÉ-MOLDADO,10X10CM,FCK=20MPA(PREPARO COM BETONEIRA) AÇO CA60, BITOLA FINA, INCLUSIVE FORMAS TABUA 3A</t>
  </si>
  <si>
    <t>ALVENARIA EM TIJOLO CERAMICO FURADO10X20X20CM,1/2VEZ,ASSENTADO EM ARGAMASSA TRACO 1:2:8 (CIMENTO, CAL E AREIA), JUNTAS 12MM</t>
  </si>
  <si>
    <t>PROTECAO MECANICA COM ARGAMASSA TRACO1:3(CIMENTOEAREIA),ESPESSURA2CM - Lajes</t>
  </si>
  <si>
    <t>MURO EM TIJOLO CERAMICO FURADO10X20X20CM,1/2VEZ,ASSENTADO EM ARGAMASSA TRACO1:2:8(CIMENTO,CAL E AREIA),JUNTAS12MM,INCLUSO FUNDAÇÃO E ESTRUTURA - CONTORNO DO RESERV. ÁGUAS PLUVIAIS</t>
  </si>
  <si>
    <t>CONTRAPISO EM ARGAMASSA TRACO1:4(CIMENTOEAREIA),ESPESSURA 7CM,PREPARO MANUAL)</t>
  </si>
  <si>
    <t>REGULARIZACAO DE PISO EM ARGAMASSA TRACO1:3(CIMENTO E AREIAGROSSA SEM PENEIRAR), ESPESSURA 2,0CM, PREPARO MECANICO</t>
  </si>
  <si>
    <t>SARJETA EM CONCRETO,PREPARO MANUAL,COM SEIXO ROLADO,ESPESSURA=8CM,LARGURA = 40CM</t>
  </si>
  <si>
    <t>PISO CERAMICO 40X40CM,ASSENTADA COM ARGAMASSA COLANTE,COM REJUNTAMENTO EM EPOXI</t>
  </si>
  <si>
    <t>RODAPÉ CERAMICO H=10CM,ASSENTADA COM ARGAMASSA COLANTE,COM REJUNTAMENTO EM EPOXI</t>
  </si>
  <si>
    <t>CHAPISCO EM PAREDES EXTERNAS TRACO1:3(CIMENTOEAREIA),ESPESSURA 0,5CM,PREPARO MECANICO</t>
  </si>
  <si>
    <t>CHAPISCO EM PAREDES INTERNAS TRACO1:4(CIMENTOEAREIA),ESPESSURA 0,5CM,PREPARO MECANICO</t>
  </si>
  <si>
    <t>REVESTIMENTO CERÂMICO 20X20CM,ASSENTADA COM ARGAMASSA COLANTE,COM REJUNTAMENTO EM EPOXI</t>
  </si>
  <si>
    <t>PISO(CALCADA) EM CONCRETO(CIMENTO/AREIA/SEIXOROLADO) PREPARO MECANICO,E ESPESSURA DE 7CM (contorno ubs)</t>
  </si>
  <si>
    <t>EMBOCO PAULISTA(MASSA UNICA) EM PAREDE,TRACO1:2:8(CIMENTO,CAL E AREIA),PREPARO MECANICO - ESP 2CM</t>
  </si>
  <si>
    <t>CHAPISCO EM TETOS TRACO1:3 (CIMENTOEAREIA), ESPESSURA 0,5CM,PREPARO MECANICO</t>
  </si>
  <si>
    <t>CHAPISCO EM PAREDES EXTERNAS TRACO1:3(CIMENTO E AREIA),ESPESSURA 0,5CM,PREPARO MECANICO</t>
  </si>
  <si>
    <t>EMBOCO PAULISTA (MASSAUNICA) EM PAREDE,TRACO1:2:8(CIMENTO,CAL E AREIA),PREPARO MECANICO - ESP 2CM</t>
  </si>
  <si>
    <t>PORTA DE MADEIRA COMPENSADA LISA PARA PINTURA, 0,80X2,10M,INCLUSO ADUELA 1A, ALIZAR 1A E DOBRADICA COM ANEL</t>
  </si>
  <si>
    <t>PORTA DE MADEIRA COMPENSADA LISA PARA PINTURA, 0,90X2,10M, INCLUSO ADUELA1A, ALIZAR 1A E DOBRADICA COM ANEL</t>
  </si>
  <si>
    <t>FECHADURA DE EMBUTIR COMPLETA,PARA PORTAS INTERNAS,PADRAO DE ACABAMENTO POPULAR</t>
  </si>
  <si>
    <t>PORTA DE MADEIRA COMPENSADA LISA PARA PINTURA, 0,80X2,10M,CORRER,INCLUSO ADUELA 1A, ALIZAR 1A, TRILHO E FECHADURA - COMPLETA</t>
  </si>
  <si>
    <t>PORTA DE MADEIRA COMPENSADA LISA PARA PINTURA,1,00X2,10M,INCLUSO ADUELA1A, ALIZAR 1A E DOBRADICA COM ANEL</t>
  </si>
  <si>
    <t>PORTA DE MADEIRA COMPENSADA LISA PARA PINTURA,0,90X2,10M,CORRER,INCLUSO ADUELA 1A, ALIZAR 1A, TRILHO E FECHADURA - COMPLETA</t>
  </si>
  <si>
    <t>PORTA DE MADEIRA COMPENSADA LISA PARA PINTURA,1,20X2,10M,CORRER,INCLUSO ADUELA 1A, ALIZAR 1A, TRILHO E FECHADURA - COMPLETA</t>
  </si>
  <si>
    <t>PINTURA ESMALTE PARA MADEIRA,DUAS DE MAOS,INCLUSO APARELHAMENTO COM FUNDO NIVELADOR BRANCO FOSCO</t>
  </si>
  <si>
    <t>LUMINÁRIA FLUORESCENTE SOBREPOR COM CORPO EM CHAPA DE AÇO TRATADA E PINTADA,PAINEL EM CHAPADE AÇO PERFURADA,TRATADA E PINTADA REFLETOR FACETADO EM ALUMÍNIO ANODIZADO BRILHANTE DE ALTA REFLETÂNCIA E ALTA PUREZA 99,85%,SOQUETE TIPO PUSH-ING-5DE ENGATE RÁPIDO,ROTOR DE SEGURANÇA EM POLICARBONATO E CONTATOS EM BRONZE FOSFOROSO,DIFUSOR TRANSPARENTE DE POLIESTIRENO,COM LÂMPADAS-COMPLETA</t>
  </si>
  <si>
    <t>LUMÍNARIA FLUORESCENTE COMPACTA DE SOBREPOR,PARA 2XFC18/26W OU FC ELETRÔNICA  23W E CHAPA DE AÇO TRATADA E PINTADA,COM REFLETOR EM ALUMÍNIO ANODIZADO ALTO BRILHO,DIFUSOR EM ACRÍLICO TRANSLUCIDO NA COR BRANCA,COM LÂMPADAS - COMPLETA</t>
  </si>
  <si>
    <t>PAINEL DE DISTRIBUIÇÃO EM CHAPA DE AÇO 16 USG, PARA ATÉ 18 DISJUNTORES MONOPOLARES,PINTURA EM EPOXI COR BEGE,COM TRINCO,ESPELHO INTERNO C/PLAQUETAS DE IDENTIFICAÇÃO EM ACRÍLICO PARA CADA CIRCUITO E PORTA PROJETO.DEVERÁ ATENDER O SOLICITADO NO DIAGRAMA UNIFILAR EM PROJETO.</t>
  </si>
  <si>
    <t>VALOR UNIT</t>
  </si>
  <si>
    <t>LIMPEZA MECANIZADA DE TERRENO,INCLUSIVE RETIRADA DE ARVORES ENTRE 0,05CM ATÉ 0,15 M</t>
  </si>
  <si>
    <t>INSTAL/LIGACAO PROVISORIA ELETRICA BAIXA TENSAO P/CANT OBRA ,M3-CHAVE 100A CARGA 3KWH,20CV EXCL FORN MEDIDOR</t>
  </si>
  <si>
    <t>GALPÃO ABERTO PARA OFICINA E DEPÓSITO DE CANTEIRO DE OBRAS,EM MADEIRA</t>
  </si>
  <si>
    <t>BARRACAO DE OBRA EM CHAPA DE MADEIRA COMPENSADA COM BANHEIRO, COBERTURA EM FIBROCIMENTO 4MM, INCLUSO INSTALACOES HIDRO-SANITARIAS E ELETRICAS</t>
  </si>
  <si>
    <t>LOCACAO CONVENCIONA LDE OBRA,ATRAVÉS DE GABARITO DE TABUAS CORRIDAS PONTALETADAS A CADA 1,50M</t>
  </si>
  <si>
    <t>ESTACA A TRADO(BROCA)DIAMETRO=20CM,EM CONCRETO MOLDADO INLOCO,15MPA, SEM ARMACAO</t>
  </si>
  <si>
    <t>ARMACAO DE ACO CA-60DIAM.3,4 A 6,0MM-FORNECIMENTO/CORTE(C/PERDADE10%)/ DOBRA / COLOCAÇÃO</t>
  </si>
  <si>
    <t>EMBOCO PAULISTA (MASSAUNICA) EM TETO,TRACO 1:2:8(CIMENTO,CALEAREIA),PREPARO MECANICO - ESP 1,5CM</t>
  </si>
  <si>
    <t>PAINEL DE DISTRIBUIÇÃO EM CHAPA DE AÇO 16 USG, PARA ATÉ 18 DISJUNTORES MONOPOLARES, PINTURA EM EPOXI COR BEGE, COM TRINCO, ESPELHO INTERNO C/PLAQUETAS DE IDENTIFICAÇÃO EM ACRÍLICO PARA CADA CIRCUITO E PORTA PROJETO DEVERÁ ATENDER O SOLICITADO NO DIAGRAMA UNIFILAR EM PROJETO.</t>
  </si>
  <si>
    <t>RACK 10 U'S TIPO AUTOPORTANTE C/PORTA EM ACRILICO E CHAVE FRONTAL E LATERAL, COM 2 OU 4 VENTILADORES DE TETO.</t>
  </si>
  <si>
    <t>CAIXA DE PASSAGEM EM ALVENARIA TIPO R1 C/TAMPA DE FERRO FUNDIDO E ARO TP1F-COMPLETA</t>
  </si>
  <si>
    <t>VASO SANITARIO SIFONADO LOUÇA BRANCA PADRAO POPULAR,COM CONJUNTO PARA FIXAÇAO PARA VASO SANITÁRIO COM PARAFUSO, ARRUELA E BUCHA</t>
  </si>
  <si>
    <t>LAVATORIO LOUCA BRANCA SUSPENSO 29,5X39,0 CM,PADRAO POPULAR,COM SIFAO PLASTICO TIPO COPO 1", VALVULA EM PLASTICO BRANCO 1" E CONJUNTO PARA FIXACAO</t>
  </si>
  <si>
    <t>TANQUE LOUCA BRANCA C/COLUNA MED 56X48 CM INCL ACESSORIOS DE FIX FERRAGENS EM METAL CROMADO TORNEIRA DE PRESSAO 1158 DE 1/2" VALVULA DE ESCOAMENTO 1605 E SIFAO 1680 DE 1.1/4"X1.1/2"</t>
  </si>
  <si>
    <t>BANCADA EM INOX COM 1CUBA(C/VÁLVULA E SIFÃO EM METAL CROMADOS),COMPLETA- CFE PROJETO</t>
  </si>
  <si>
    <t>TORNEIRA AUTOMATICA CROMADA 1/2" OU 3/4"PARA LAVATORIO,COM ENGATE FLEXIVEL METÁLICO 1/2"X30CM</t>
  </si>
  <si>
    <t>SISTEMA AUTOMÁTICO DE REALIMENTAÇÃO 3/4" CONTENDO BÓIA AUTOMÁTICA DE NÍVEL E VÁLVULA SOLENÓIDE</t>
  </si>
  <si>
    <t>PRESSURIZADOR (SILENCIOSO) AUTOMÁTICO COM PRESSOSTATO, POTENCIA 0,5HP-19 mca  2.000 l/h</t>
  </si>
  <si>
    <t>CAIXA DE INSPEÇÃO EM ALVENARIA DE TIJOLO MACIÇO 60X60X60 CM, REVESTIDA INTERNAMENTE COM BARRA LISA (CIMENTO E AREIA,TRAÇO1:4) E=2,0CM, COM TAMPA PRÉ-MOLDADA DE CONCRETO E FUNDO DE CONCRETO 15MPA TIPO C - ESCAVAÇÃO E CONFECÇÃO - ÁGUAS PLUVIAIS E ESGOTO</t>
  </si>
  <si>
    <t>TUBO PVC ÁGUAS PLUVIAIS PREDIAL DN 75MM, INCLUSIVE CONEXOES-FORNECIMENTO E INSTALACAO</t>
  </si>
  <si>
    <t>TUBO PVC ESGOTO/ÁGUAS PLUVIAIS PREDIAL DN100 MM-FORNECIMENTO E INSTALACAO</t>
  </si>
  <si>
    <t>TUBO DE COBRE CLASSE A -15 MM, INCLUSO CONEXÕES, FIXAÇÕES</t>
  </si>
  <si>
    <t>PLACAS DE IDENTIFICAÇÃO "1" EM CHAPA AÇO GALVANIZADO Nº26 COM PINTURA AUTOMOTIVA PU, COM 2 POSTES RETO EM AÇO COR NATURAL ENGASTADO NO SOLO. APLICAÇÃO DE ADESIVO VINIL MONOMÉRICO. DIMENSÃO 150X77CM</t>
  </si>
  <si>
    <t>PLACA DE SINALIZAÇÃO "2" EM PVC ADESIVADO COM ADESIVO POLIMÉRICO RECORTADO ELETRONICAMENTE E FIXADO À PAREDE COM FITA DUPLA FACE. DIM 80X41CM</t>
  </si>
  <si>
    <t>PLACA DE SINALIZAÇÃO "3" EM PVC ADESIVADO COM ADESIVO POLIMÉRICO RECORTADO ELETRONICAMENTE E FIXADO AO TETO POR CABO DE AÇO 2MM. DIM 40X50CM</t>
  </si>
  <si>
    <t>PLACA DE SINALIZAÇÃO "5 - FACHADA" EM CHAPA DE AÇO GALVANIZADO Nº26 COM PINTURA AUTOMOTIVA PU, FIXADO À PAREDE COM PARAFUSOS. APLICAÇÃO DE ADESIVO VINIL  MONOMÉRICO. DIM 150X60CM</t>
  </si>
  <si>
    <t>PLACA DE IDENTIFICAÇÃO "6" EM PVC ADESIVADO COM ADESIVO POLIMÉRICO RECORTADO ELETRONICAMENTE E FIXADO À PAREDE COM FITA DUPLA FACE. DIM 20X10 CM</t>
  </si>
  <si>
    <t>73764/005</t>
  </si>
  <si>
    <t>73985/001</t>
  </si>
  <si>
    <t>73925/002</t>
  </si>
  <si>
    <t>74067/004</t>
  </si>
  <si>
    <t>74165/002</t>
  </si>
  <si>
    <t>74165/004</t>
  </si>
  <si>
    <t>73935/001</t>
  </si>
  <si>
    <t>74246/001</t>
  </si>
  <si>
    <t>VASO SANITARIO SIFONADO LOUÇA BRANCA PADRAO PNE, COM CONJUNTO PARAFIXAÇAO PARA VASO SANITÁRIO COM PARAFUSO, ARRUELA E BUCHA, INCL ASSENTO</t>
  </si>
  <si>
    <t>74101/001</t>
  </si>
  <si>
    <t>73947/010</t>
  </si>
  <si>
    <t>73949/005</t>
  </si>
  <si>
    <t>74182/002</t>
  </si>
  <si>
    <t>74092/001</t>
  </si>
  <si>
    <t xml:space="preserve"> SÉRGIO ANTÔNIO SILVA TODESCHINI</t>
  </si>
  <si>
    <t xml:space="preserve">        Engº Civil CREA/SC 016080-8</t>
  </si>
  <si>
    <t>BOCAINA DO SUL 08 de novembro 2013</t>
  </si>
  <si>
    <t xml:space="preserve"> PREFEITURA DE BOCAINA DO SUL - SC</t>
  </si>
  <si>
    <t>Item</t>
  </si>
  <si>
    <t>Serviço</t>
  </si>
  <si>
    <t>Total do Item c/ BDI 25,5%</t>
  </si>
  <si>
    <t>%</t>
  </si>
  <si>
    <t>MÊS 1</t>
  </si>
  <si>
    <t>MÊS 2</t>
  </si>
  <si>
    <t>MÊS 3</t>
  </si>
  <si>
    <t>MÊS 4</t>
  </si>
  <si>
    <t>MÊS 5</t>
  </si>
  <si>
    <t>MÊS 6</t>
  </si>
  <si>
    <t>Total Geral</t>
  </si>
  <si>
    <t xml:space="preserve">TOTAL GERAL + BDI 25,5% </t>
  </si>
  <si>
    <t xml:space="preserve">       Engº Civil CREA/SC 016080-8</t>
  </si>
  <si>
    <t xml:space="preserve">CRONOGRAMA FÍSICO FINANCEIRO </t>
  </si>
  <si>
    <t>Total do Item</t>
  </si>
  <si>
    <t xml:space="preserve"> Bocaina do Sul - SC, 8 de novembro de 2013</t>
  </si>
  <si>
    <t>LUIS CARLOS SCHMULER</t>
  </si>
  <si>
    <t>Prefeito do Municipio</t>
  </si>
  <si>
    <t>RUA EVALDO ASSINK</t>
  </si>
</sst>
</file>

<file path=xl/styles.xml><?xml version="1.0" encoding="utf-8"?>
<styleSheet xmlns="http://schemas.openxmlformats.org/spreadsheetml/2006/main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8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4"/>
      <name val="Arial"/>
      <family val="2"/>
    </font>
    <font>
      <sz val="10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3">
    <xf numFmtId="0" fontId="0" fillId="0" borderId="0" xfId="0"/>
    <xf numFmtId="0" fontId="3" fillId="0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43" fontId="3" fillId="0" borderId="2" xfId="1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 vertical="center" wrapText="1"/>
    </xf>
    <xf numFmtId="43" fontId="3" fillId="0" borderId="0" xfId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43" fontId="3" fillId="0" borderId="7" xfId="1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43" fontId="3" fillId="0" borderId="0" xfId="1" applyFont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4" fontId="6" fillId="0" borderId="14" xfId="0" applyNumberFormat="1" applyFont="1" applyBorder="1" applyAlignment="1">
      <alignment horizontal="right" vertical="center" wrapText="1"/>
    </xf>
    <xf numFmtId="4" fontId="6" fillId="0" borderId="13" xfId="0" applyNumberFormat="1" applyFont="1" applyBorder="1" applyAlignment="1">
      <alignment horizontal="right" vertical="center" wrapText="1"/>
    </xf>
    <xf numFmtId="0" fontId="6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4" fontId="6" fillId="0" borderId="15" xfId="0" applyNumberFormat="1" applyFont="1" applyBorder="1" applyAlignment="1">
      <alignment horizontal="right" vertical="center" wrapText="1"/>
    </xf>
    <xf numFmtId="4" fontId="5" fillId="2" borderId="12" xfId="0" applyNumberFormat="1" applyFont="1" applyFill="1" applyBorder="1" applyAlignment="1">
      <alignment horizontal="center" vertical="center" wrapText="1"/>
    </xf>
    <xf numFmtId="4" fontId="0" fillId="2" borderId="10" xfId="0" applyNumberFormat="1" applyFill="1" applyBorder="1" applyAlignment="1">
      <alignment vertical="center" wrapText="1"/>
    </xf>
    <xf numFmtId="4" fontId="6" fillId="0" borderId="0" xfId="0" applyNumberFormat="1" applyFont="1" applyBorder="1" applyAlignment="1">
      <alignment horizontal="right" vertical="center" wrapText="1"/>
    </xf>
    <xf numFmtId="4" fontId="0" fillId="2" borderId="2" xfId="0" applyNumberFormat="1" applyFill="1" applyBorder="1" applyAlignment="1">
      <alignment vertical="center" wrapText="1"/>
    </xf>
    <xf numFmtId="4" fontId="6" fillId="0" borderId="13" xfId="0" applyNumberFormat="1" applyFont="1" applyBorder="1" applyAlignment="1">
      <alignment horizontal="right" vertical="center"/>
    </xf>
    <xf numFmtId="4" fontId="0" fillId="0" borderId="0" xfId="0" applyNumberFormat="1" applyAlignment="1">
      <alignment vertical="center"/>
    </xf>
    <xf numFmtId="0" fontId="5" fillId="0" borderId="14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4" fontId="5" fillId="0" borderId="18" xfId="0" applyNumberFormat="1" applyFont="1" applyBorder="1" applyAlignment="1">
      <alignment horizontal="righ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0" fillId="2" borderId="10" xfId="0" applyFill="1" applyBorder="1" applyAlignment="1">
      <alignment horizontal="center" vertical="center" wrapText="1"/>
    </xf>
    <xf numFmtId="4" fontId="5" fillId="2" borderId="11" xfId="0" applyNumberFormat="1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4" fontId="5" fillId="2" borderId="11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6" fillId="0" borderId="13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center" wrapText="1"/>
    </xf>
    <xf numFmtId="2" fontId="6" fillId="0" borderId="0" xfId="0" applyNumberFormat="1" applyFont="1" applyAlignment="1">
      <alignment horizontal="right" vertical="center" wrapText="1"/>
    </xf>
    <xf numFmtId="0" fontId="0" fillId="2" borderId="2" xfId="0" applyFill="1" applyBorder="1" applyAlignment="1">
      <alignment horizontal="center" vertical="center" wrapText="1"/>
    </xf>
    <xf numFmtId="4" fontId="5" fillId="2" borderId="20" xfId="0" applyNumberFormat="1" applyFont="1" applyFill="1" applyBorder="1" applyAlignment="1">
      <alignment horizontal="right" vertical="center" wrapText="1"/>
    </xf>
    <xf numFmtId="0" fontId="5" fillId="0" borderId="14" xfId="0" applyFont="1" applyBorder="1" applyAlignment="1">
      <alignment horizontal="left" vertical="center"/>
    </xf>
    <xf numFmtId="4" fontId="0" fillId="0" borderId="11" xfId="0" applyNumberFormat="1" applyBorder="1" applyAlignment="1">
      <alignment vertical="center"/>
    </xf>
    <xf numFmtId="0" fontId="7" fillId="0" borderId="14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4" fontId="8" fillId="0" borderId="14" xfId="0" applyNumberFormat="1" applyFont="1" applyBorder="1" applyAlignment="1">
      <alignment horizontal="right" vertical="center" wrapText="1"/>
    </xf>
    <xf numFmtId="4" fontId="0" fillId="0" borderId="12" xfId="0" applyNumberFormat="1" applyBorder="1" applyAlignment="1">
      <alignment vertical="center"/>
    </xf>
    <xf numFmtId="4" fontId="5" fillId="0" borderId="0" xfId="0" applyNumberFormat="1" applyFont="1" applyBorder="1" applyAlignment="1">
      <alignment horizontal="right" vertical="center" wrapText="1"/>
    </xf>
    <xf numFmtId="0" fontId="0" fillId="0" borderId="0" xfId="0" applyBorder="1" applyAlignment="1">
      <alignment horizontal="right" vertical="center" wrapText="1"/>
    </xf>
    <xf numFmtId="4" fontId="0" fillId="0" borderId="0" xfId="0" applyNumberFormat="1" applyBorder="1" applyAlignment="1">
      <alignment vertical="center"/>
    </xf>
    <xf numFmtId="17" fontId="3" fillId="0" borderId="2" xfId="0" applyNumberFormat="1" applyFont="1" applyBorder="1" applyAlignment="1">
      <alignment horizontal="left" vertical="center"/>
    </xf>
    <xf numFmtId="4" fontId="0" fillId="0" borderId="2" xfId="0" applyNumberFormat="1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0" fillId="0" borderId="4" xfId="0" applyBorder="1" applyAlignment="1">
      <alignment vertical="center"/>
    </xf>
    <xf numFmtId="4" fontId="0" fillId="0" borderId="5" xfId="0" applyNumberFormat="1" applyBorder="1" applyAlignment="1">
      <alignment vertical="center"/>
    </xf>
    <xf numFmtId="4" fontId="0" fillId="0" borderId="7" xfId="0" applyNumberFormat="1" applyBorder="1" applyAlignment="1">
      <alignment vertical="center"/>
    </xf>
    <xf numFmtId="4" fontId="0" fillId="0" borderId="8" xfId="0" applyNumberFormat="1" applyBorder="1" applyAlignment="1">
      <alignment vertical="center"/>
    </xf>
    <xf numFmtId="17" fontId="3" fillId="0" borderId="3" xfId="0" applyNumberFormat="1" applyFont="1" applyBorder="1" applyAlignment="1">
      <alignment horizontal="left" vertical="center" wrapText="1"/>
    </xf>
    <xf numFmtId="10" fontId="3" fillId="0" borderId="5" xfId="0" applyNumberFormat="1" applyFont="1" applyBorder="1" applyAlignment="1">
      <alignment horizontal="left" vertical="center" wrapText="1"/>
    </xf>
    <xf numFmtId="0" fontId="11" fillId="0" borderId="0" xfId="0" applyFont="1"/>
    <xf numFmtId="44" fontId="11" fillId="0" borderId="5" xfId="2" applyFont="1" applyBorder="1"/>
    <xf numFmtId="0" fontId="11" fillId="0" borderId="26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 wrapText="1"/>
    </xf>
    <xf numFmtId="44" fontId="3" fillId="0" borderId="15" xfId="2" applyFont="1" applyBorder="1" applyAlignment="1">
      <alignment horizontal="center" vertical="center" wrapText="1"/>
    </xf>
    <xf numFmtId="44" fontId="6" fillId="0" borderId="15" xfId="2" applyFont="1" applyBorder="1" applyAlignment="1">
      <alignment horizontal="center" vertical="center" wrapText="1"/>
    </xf>
    <xf numFmtId="44" fontId="3" fillId="0" borderId="27" xfId="2" applyFont="1" applyBorder="1" applyAlignment="1">
      <alignment horizontal="center" vertical="center"/>
    </xf>
    <xf numFmtId="0" fontId="2" fillId="0" borderId="14" xfId="0" applyFont="1" applyBorder="1" applyAlignment="1">
      <alignment vertical="center" wrapText="1"/>
    </xf>
    <xf numFmtId="0" fontId="3" fillId="0" borderId="28" xfId="0" applyFont="1" applyBorder="1" applyAlignment="1">
      <alignment horizontal="center" vertical="center"/>
    </xf>
    <xf numFmtId="44" fontId="3" fillId="0" borderId="14" xfId="2" applyFont="1" applyBorder="1" applyAlignment="1">
      <alignment vertical="center"/>
    </xf>
    <xf numFmtId="0" fontId="11" fillId="0" borderId="0" xfId="0" applyFont="1" applyAlignment="1">
      <alignment vertical="center"/>
    </xf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wrapText="1"/>
    </xf>
    <xf numFmtId="44" fontId="9" fillId="0" borderId="0" xfId="2" applyFont="1" applyBorder="1"/>
    <xf numFmtId="44" fontId="9" fillId="0" borderId="0" xfId="2" applyFont="1" applyBorder="1" applyAlignment="1">
      <alignment horizontal="right"/>
    </xf>
    <xf numFmtId="44" fontId="9" fillId="0" borderId="5" xfId="2" applyFont="1" applyBorder="1"/>
    <xf numFmtId="0" fontId="11" fillId="0" borderId="9" xfId="0" applyFont="1" applyBorder="1"/>
    <xf numFmtId="0" fontId="11" fillId="0" borderId="10" xfId="0" applyFont="1" applyBorder="1"/>
    <xf numFmtId="44" fontId="7" fillId="0" borderId="30" xfId="2" applyFont="1" applyBorder="1"/>
    <xf numFmtId="1" fontId="11" fillId="0" borderId="30" xfId="0" applyNumberFormat="1" applyFont="1" applyBorder="1" applyAlignment="1">
      <alignment horizontal="center"/>
    </xf>
    <xf numFmtId="44" fontId="7" fillId="0" borderId="30" xfId="2" applyFont="1" applyBorder="1" applyAlignment="1">
      <alignment horizontal="right"/>
    </xf>
    <xf numFmtId="44" fontId="7" fillId="0" borderId="31" xfId="2" applyFont="1" applyBorder="1"/>
    <xf numFmtId="44" fontId="6" fillId="0" borderId="0" xfId="2" applyFont="1" applyBorder="1"/>
    <xf numFmtId="44" fontId="6" fillId="0" borderId="0" xfId="2" applyFont="1" applyBorder="1" applyAlignment="1">
      <alignment horizontal="right"/>
    </xf>
    <xf numFmtId="44" fontId="6" fillId="0" borderId="5" xfId="2" applyFont="1" applyBorder="1"/>
    <xf numFmtId="44" fontId="2" fillId="0" borderId="11" xfId="2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wrapText="1"/>
    </xf>
    <xf numFmtId="44" fontId="11" fillId="0" borderId="0" xfId="2" applyFont="1"/>
    <xf numFmtId="44" fontId="11" fillId="0" borderId="0" xfId="2" applyFont="1" applyAlignment="1">
      <alignment horizontal="right"/>
    </xf>
    <xf numFmtId="0" fontId="11" fillId="0" borderId="28" xfId="0" applyFont="1" applyBorder="1" applyAlignment="1">
      <alignment horizontal="center" vertical="center"/>
    </xf>
    <xf numFmtId="44" fontId="7" fillId="0" borderId="29" xfId="2" applyFont="1" applyBorder="1" applyAlignment="1">
      <alignment vertical="center"/>
    </xf>
    <xf numFmtId="2" fontId="11" fillId="0" borderId="14" xfId="0" applyNumberFormat="1" applyFont="1" applyBorder="1" applyAlignment="1">
      <alignment vertical="center"/>
    </xf>
    <xf numFmtId="44" fontId="9" fillId="0" borderId="14" xfId="2" applyFont="1" applyBorder="1" applyAlignment="1">
      <alignment vertical="center"/>
    </xf>
    <xf numFmtId="9" fontId="9" fillId="0" borderId="14" xfId="3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/>
    <xf numFmtId="0" fontId="11" fillId="0" borderId="2" xfId="0" applyFont="1" applyBorder="1" applyAlignment="1">
      <alignment wrapText="1"/>
    </xf>
    <xf numFmtId="44" fontId="11" fillId="0" borderId="2" xfId="2" applyFont="1" applyBorder="1"/>
    <xf numFmtId="44" fontId="11" fillId="0" borderId="2" xfId="2" applyFont="1" applyBorder="1" applyAlignment="1">
      <alignment horizontal="right"/>
    </xf>
    <xf numFmtId="44" fontId="11" fillId="0" borderId="3" xfId="2" applyFont="1" applyBorder="1"/>
    <xf numFmtId="0" fontId="11" fillId="0" borderId="4" xfId="0" applyFont="1" applyBorder="1" applyAlignment="1">
      <alignment horizontal="center"/>
    </xf>
    <xf numFmtId="0" fontId="11" fillId="0" borderId="0" xfId="0" applyFont="1" applyBorder="1" applyAlignment="1">
      <alignment wrapText="1"/>
    </xf>
    <xf numFmtId="44" fontId="11" fillId="0" borderId="0" xfId="2" applyFont="1" applyBorder="1"/>
    <xf numFmtId="44" fontId="11" fillId="0" borderId="0" xfId="2" applyFont="1" applyBorder="1" applyAlignment="1">
      <alignment horizontal="right"/>
    </xf>
    <xf numFmtId="0" fontId="0" fillId="0" borderId="0" xfId="0" applyBorder="1"/>
    <xf numFmtId="0" fontId="11" fillId="0" borderId="4" xfId="0" applyFont="1" applyBorder="1"/>
    <xf numFmtId="0" fontId="11" fillId="0" borderId="0" xfId="0" applyFont="1" applyBorder="1"/>
    <xf numFmtId="0" fontId="11" fillId="0" borderId="5" xfId="0" applyFont="1" applyBorder="1"/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wrapText="1"/>
    </xf>
    <xf numFmtId="44" fontId="11" fillId="0" borderId="7" xfId="2" applyFont="1" applyBorder="1"/>
    <xf numFmtId="44" fontId="11" fillId="0" borderId="7" xfId="2" applyFont="1" applyBorder="1" applyAlignment="1">
      <alignment horizontal="right"/>
    </xf>
    <xf numFmtId="44" fontId="11" fillId="0" borderId="8" xfId="2" applyFont="1" applyBorder="1"/>
    <xf numFmtId="2" fontId="14" fillId="0" borderId="0" xfId="0" applyNumberFormat="1" applyFont="1" applyBorder="1" applyAlignment="1">
      <alignment horizontal="center" vertical="center"/>
    </xf>
    <xf numFmtId="2" fontId="15" fillId="0" borderId="0" xfId="0" applyNumberFormat="1" applyFont="1" applyBorder="1" applyAlignment="1">
      <alignment horizontal="center"/>
    </xf>
    <xf numFmtId="0" fontId="0" fillId="0" borderId="7" xfId="0" applyBorder="1" applyAlignment="1">
      <alignment vertical="center" wrapText="1"/>
    </xf>
    <xf numFmtId="0" fontId="10" fillId="0" borderId="2" xfId="0" applyFont="1" applyBorder="1" applyAlignment="1">
      <alignment horizontal="left"/>
    </xf>
    <xf numFmtId="4" fontId="5" fillId="0" borderId="9" xfId="0" applyNumberFormat="1" applyFont="1" applyBorder="1" applyAlignment="1">
      <alignment horizontal="right" vertical="center" wrapText="1"/>
    </xf>
    <xf numFmtId="0" fontId="0" fillId="0" borderId="11" xfId="0" applyBorder="1" applyAlignment="1">
      <alignment horizontal="right" vertical="center" wrapText="1"/>
    </xf>
    <xf numFmtId="4" fontId="5" fillId="0" borderId="17" xfId="0" applyNumberFormat="1" applyFont="1" applyBorder="1" applyAlignment="1">
      <alignment horizontal="right" vertical="center" wrapText="1"/>
    </xf>
    <xf numFmtId="0" fontId="0" fillId="0" borderId="18" xfId="0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12" fillId="0" borderId="24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2" fillId="0" borderId="9" xfId="0" applyFont="1" applyBorder="1" applyAlignment="1">
      <alignment horizontal="right"/>
    </xf>
    <xf numFmtId="0" fontId="2" fillId="0" borderId="10" xfId="0" applyFont="1" applyBorder="1" applyAlignment="1">
      <alignment horizontal="right"/>
    </xf>
    <xf numFmtId="0" fontId="13" fillId="0" borderId="15" xfId="0" applyFont="1" applyBorder="1" applyAlignment="1">
      <alignment horizontal="center"/>
    </xf>
    <xf numFmtId="44" fontId="6" fillId="0" borderId="15" xfId="2" applyFont="1" applyBorder="1" applyAlignment="1">
      <alignment horizontal="center" vertical="center" wrapText="1"/>
    </xf>
    <xf numFmtId="44" fontId="6" fillId="0" borderId="13" xfId="2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44" fontId="6" fillId="0" borderId="15" xfId="2" applyFont="1" applyBorder="1" applyAlignment="1">
      <alignment horizontal="center" vertical="center"/>
    </xf>
    <xf numFmtId="44" fontId="6" fillId="0" borderId="13" xfId="2" applyFont="1" applyBorder="1" applyAlignment="1">
      <alignment horizontal="center" vertical="center"/>
    </xf>
    <xf numFmtId="0" fontId="6" fillId="0" borderId="13" xfId="0" applyFont="1" applyBorder="1" applyAlignment="1">
      <alignment horizontal="center"/>
    </xf>
  </cellXfs>
  <cellStyles count="4">
    <cellStyle name="Moeda" xfId="2" builtinId="4"/>
    <cellStyle name="Normal" xfId="0" builtinId="0"/>
    <cellStyle name="Porcentagem" xfId="3" builtinId="5"/>
    <cellStyle name="Separador de milhares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0</xdr:row>
      <xdr:rowOff>85725</xdr:rowOff>
    </xdr:from>
    <xdr:to>
      <xdr:col>2</xdr:col>
      <xdr:colOff>723900</xdr:colOff>
      <xdr:row>2</xdr:row>
      <xdr:rowOff>95250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4025" y="85725"/>
          <a:ext cx="9144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3991841</xdr:colOff>
      <xdr:row>255</xdr:row>
      <xdr:rowOff>121227</xdr:rowOff>
    </xdr:from>
    <xdr:to>
      <xdr:col>5</xdr:col>
      <xdr:colOff>516949</xdr:colOff>
      <xdr:row>261</xdr:row>
      <xdr:rowOff>17318</xdr:rowOff>
    </xdr:to>
    <xdr:pic>
      <xdr:nvPicPr>
        <xdr:cNvPr id="4" name="Picture 1" descr="assinatura engenheir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282046" y="57046091"/>
          <a:ext cx="2447926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200025</xdr:colOff>
      <xdr:row>25</xdr:row>
      <xdr:rowOff>66675</xdr:rowOff>
    </xdr:from>
    <xdr:to>
      <xdr:col>15</xdr:col>
      <xdr:colOff>38100</xdr:colOff>
      <xdr:row>30</xdr:row>
      <xdr:rowOff>161924</xdr:rowOff>
    </xdr:to>
    <xdr:pic>
      <xdr:nvPicPr>
        <xdr:cNvPr id="2" name="Picture 1" descr="assinatura engenheir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77350" y="5076825"/>
          <a:ext cx="2466975" cy="1019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61"/>
  <sheetViews>
    <sheetView tabSelected="1" zoomScale="110" zoomScaleNormal="110" workbookViewId="0">
      <selection activeCell="C6" sqref="C6"/>
    </sheetView>
  </sheetViews>
  <sheetFormatPr defaultRowHeight="15"/>
  <cols>
    <col min="1" max="1" width="6.28515625" style="54" customWidth="1"/>
    <col min="2" max="2" width="13.140625" style="54" customWidth="1"/>
    <col min="3" max="3" width="70.140625" style="54" customWidth="1"/>
    <col min="4" max="4" width="9.28515625" style="54" customWidth="1"/>
    <col min="5" max="5" width="9.28515625" style="43" customWidth="1"/>
    <col min="6" max="6" width="10" style="43" customWidth="1"/>
    <col min="7" max="7" width="11" style="43" customWidth="1"/>
    <col min="8" max="8" width="0" style="54" hidden="1" customWidth="1"/>
    <col min="9" max="253" width="9.140625" style="54"/>
    <col min="254" max="254" width="6.28515625" style="54" customWidth="1"/>
    <col min="255" max="255" width="8.7109375" style="54" customWidth="1"/>
    <col min="256" max="256" width="60.5703125" style="54" customWidth="1"/>
    <col min="257" max="257" width="12" style="54" customWidth="1"/>
    <col min="258" max="260" width="12.85546875" style="54" customWidth="1"/>
    <col min="261" max="261" width="13.5703125" style="54" customWidth="1"/>
    <col min="262" max="262" width="0" style="54" hidden="1" customWidth="1"/>
    <col min="263" max="509" width="9.140625" style="54"/>
    <col min="510" max="510" width="6.28515625" style="54" customWidth="1"/>
    <col min="511" max="511" width="8.7109375" style="54" customWidth="1"/>
    <col min="512" max="512" width="60.5703125" style="54" customWidth="1"/>
    <col min="513" max="513" width="12" style="54" customWidth="1"/>
    <col min="514" max="516" width="12.85546875" style="54" customWidth="1"/>
    <col min="517" max="517" width="13.5703125" style="54" customWidth="1"/>
    <col min="518" max="518" width="0" style="54" hidden="1" customWidth="1"/>
    <col min="519" max="765" width="9.140625" style="54"/>
    <col min="766" max="766" width="6.28515625" style="54" customWidth="1"/>
    <col min="767" max="767" width="8.7109375" style="54" customWidth="1"/>
    <col min="768" max="768" width="60.5703125" style="54" customWidth="1"/>
    <col min="769" max="769" width="12" style="54" customWidth="1"/>
    <col min="770" max="772" width="12.85546875" style="54" customWidth="1"/>
    <col min="773" max="773" width="13.5703125" style="54" customWidth="1"/>
    <col min="774" max="774" width="0" style="54" hidden="1" customWidth="1"/>
    <col min="775" max="1021" width="9.140625" style="54"/>
    <col min="1022" max="1022" width="6.28515625" style="54" customWidth="1"/>
    <col min="1023" max="1023" width="8.7109375" style="54" customWidth="1"/>
    <col min="1024" max="1024" width="60.5703125" style="54" customWidth="1"/>
    <col min="1025" max="1025" width="12" style="54" customWidth="1"/>
    <col min="1026" max="1028" width="12.85546875" style="54" customWidth="1"/>
    <col min="1029" max="1029" width="13.5703125" style="54" customWidth="1"/>
    <col min="1030" max="1030" width="0" style="54" hidden="1" customWidth="1"/>
    <col min="1031" max="1277" width="9.140625" style="54"/>
    <col min="1278" max="1278" width="6.28515625" style="54" customWidth="1"/>
    <col min="1279" max="1279" width="8.7109375" style="54" customWidth="1"/>
    <col min="1280" max="1280" width="60.5703125" style="54" customWidth="1"/>
    <col min="1281" max="1281" width="12" style="54" customWidth="1"/>
    <col min="1282" max="1284" width="12.85546875" style="54" customWidth="1"/>
    <col min="1285" max="1285" width="13.5703125" style="54" customWidth="1"/>
    <col min="1286" max="1286" width="0" style="54" hidden="1" customWidth="1"/>
    <col min="1287" max="1533" width="9.140625" style="54"/>
    <col min="1534" max="1534" width="6.28515625" style="54" customWidth="1"/>
    <col min="1535" max="1535" width="8.7109375" style="54" customWidth="1"/>
    <col min="1536" max="1536" width="60.5703125" style="54" customWidth="1"/>
    <col min="1537" max="1537" width="12" style="54" customWidth="1"/>
    <col min="1538" max="1540" width="12.85546875" style="54" customWidth="1"/>
    <col min="1541" max="1541" width="13.5703125" style="54" customWidth="1"/>
    <col min="1542" max="1542" width="0" style="54" hidden="1" customWidth="1"/>
    <col min="1543" max="1789" width="9.140625" style="54"/>
    <col min="1790" max="1790" width="6.28515625" style="54" customWidth="1"/>
    <col min="1791" max="1791" width="8.7109375" style="54" customWidth="1"/>
    <col min="1792" max="1792" width="60.5703125" style="54" customWidth="1"/>
    <col min="1793" max="1793" width="12" style="54" customWidth="1"/>
    <col min="1794" max="1796" width="12.85546875" style="54" customWidth="1"/>
    <col min="1797" max="1797" width="13.5703125" style="54" customWidth="1"/>
    <col min="1798" max="1798" width="0" style="54" hidden="1" customWidth="1"/>
    <col min="1799" max="2045" width="9.140625" style="54"/>
    <col min="2046" max="2046" width="6.28515625" style="54" customWidth="1"/>
    <col min="2047" max="2047" width="8.7109375" style="54" customWidth="1"/>
    <col min="2048" max="2048" width="60.5703125" style="54" customWidth="1"/>
    <col min="2049" max="2049" width="12" style="54" customWidth="1"/>
    <col min="2050" max="2052" width="12.85546875" style="54" customWidth="1"/>
    <col min="2053" max="2053" width="13.5703125" style="54" customWidth="1"/>
    <col min="2054" max="2054" width="0" style="54" hidden="1" customWidth="1"/>
    <col min="2055" max="2301" width="9.140625" style="54"/>
    <col min="2302" max="2302" width="6.28515625" style="54" customWidth="1"/>
    <col min="2303" max="2303" width="8.7109375" style="54" customWidth="1"/>
    <col min="2304" max="2304" width="60.5703125" style="54" customWidth="1"/>
    <col min="2305" max="2305" width="12" style="54" customWidth="1"/>
    <col min="2306" max="2308" width="12.85546875" style="54" customWidth="1"/>
    <col min="2309" max="2309" width="13.5703125" style="54" customWidth="1"/>
    <col min="2310" max="2310" width="0" style="54" hidden="1" customWidth="1"/>
    <col min="2311" max="2557" width="9.140625" style="54"/>
    <col min="2558" max="2558" width="6.28515625" style="54" customWidth="1"/>
    <col min="2559" max="2559" width="8.7109375" style="54" customWidth="1"/>
    <col min="2560" max="2560" width="60.5703125" style="54" customWidth="1"/>
    <col min="2561" max="2561" width="12" style="54" customWidth="1"/>
    <col min="2562" max="2564" width="12.85546875" style="54" customWidth="1"/>
    <col min="2565" max="2565" width="13.5703125" style="54" customWidth="1"/>
    <col min="2566" max="2566" width="0" style="54" hidden="1" customWidth="1"/>
    <col min="2567" max="2813" width="9.140625" style="54"/>
    <col min="2814" max="2814" width="6.28515625" style="54" customWidth="1"/>
    <col min="2815" max="2815" width="8.7109375" style="54" customWidth="1"/>
    <col min="2816" max="2816" width="60.5703125" style="54" customWidth="1"/>
    <col min="2817" max="2817" width="12" style="54" customWidth="1"/>
    <col min="2818" max="2820" width="12.85546875" style="54" customWidth="1"/>
    <col min="2821" max="2821" width="13.5703125" style="54" customWidth="1"/>
    <col min="2822" max="2822" width="0" style="54" hidden="1" customWidth="1"/>
    <col min="2823" max="3069" width="9.140625" style="54"/>
    <col min="3070" max="3070" width="6.28515625" style="54" customWidth="1"/>
    <col min="3071" max="3071" width="8.7109375" style="54" customWidth="1"/>
    <col min="3072" max="3072" width="60.5703125" style="54" customWidth="1"/>
    <col min="3073" max="3073" width="12" style="54" customWidth="1"/>
    <col min="3074" max="3076" width="12.85546875" style="54" customWidth="1"/>
    <col min="3077" max="3077" width="13.5703125" style="54" customWidth="1"/>
    <col min="3078" max="3078" width="0" style="54" hidden="1" customWidth="1"/>
    <col min="3079" max="3325" width="9.140625" style="54"/>
    <col min="3326" max="3326" width="6.28515625" style="54" customWidth="1"/>
    <col min="3327" max="3327" width="8.7109375" style="54" customWidth="1"/>
    <col min="3328" max="3328" width="60.5703125" style="54" customWidth="1"/>
    <col min="3329" max="3329" width="12" style="54" customWidth="1"/>
    <col min="3330" max="3332" width="12.85546875" style="54" customWidth="1"/>
    <col min="3333" max="3333" width="13.5703125" style="54" customWidth="1"/>
    <col min="3334" max="3334" width="0" style="54" hidden="1" customWidth="1"/>
    <col min="3335" max="3581" width="9.140625" style="54"/>
    <col min="3582" max="3582" width="6.28515625" style="54" customWidth="1"/>
    <col min="3583" max="3583" width="8.7109375" style="54" customWidth="1"/>
    <col min="3584" max="3584" width="60.5703125" style="54" customWidth="1"/>
    <col min="3585" max="3585" width="12" style="54" customWidth="1"/>
    <col min="3586" max="3588" width="12.85546875" style="54" customWidth="1"/>
    <col min="3589" max="3589" width="13.5703125" style="54" customWidth="1"/>
    <col min="3590" max="3590" width="0" style="54" hidden="1" customWidth="1"/>
    <col min="3591" max="3837" width="9.140625" style="54"/>
    <col min="3838" max="3838" width="6.28515625" style="54" customWidth="1"/>
    <col min="3839" max="3839" width="8.7109375" style="54" customWidth="1"/>
    <col min="3840" max="3840" width="60.5703125" style="54" customWidth="1"/>
    <col min="3841" max="3841" width="12" style="54" customWidth="1"/>
    <col min="3842" max="3844" width="12.85546875" style="54" customWidth="1"/>
    <col min="3845" max="3845" width="13.5703125" style="54" customWidth="1"/>
    <col min="3846" max="3846" width="0" style="54" hidden="1" customWidth="1"/>
    <col min="3847" max="4093" width="9.140625" style="54"/>
    <col min="4094" max="4094" width="6.28515625" style="54" customWidth="1"/>
    <col min="4095" max="4095" width="8.7109375" style="54" customWidth="1"/>
    <col min="4096" max="4096" width="60.5703125" style="54" customWidth="1"/>
    <col min="4097" max="4097" width="12" style="54" customWidth="1"/>
    <col min="4098" max="4100" width="12.85546875" style="54" customWidth="1"/>
    <col min="4101" max="4101" width="13.5703125" style="54" customWidth="1"/>
    <col min="4102" max="4102" width="0" style="54" hidden="1" customWidth="1"/>
    <col min="4103" max="4349" width="9.140625" style="54"/>
    <col min="4350" max="4350" width="6.28515625" style="54" customWidth="1"/>
    <col min="4351" max="4351" width="8.7109375" style="54" customWidth="1"/>
    <col min="4352" max="4352" width="60.5703125" style="54" customWidth="1"/>
    <col min="4353" max="4353" width="12" style="54" customWidth="1"/>
    <col min="4354" max="4356" width="12.85546875" style="54" customWidth="1"/>
    <col min="4357" max="4357" width="13.5703125" style="54" customWidth="1"/>
    <col min="4358" max="4358" width="0" style="54" hidden="1" customWidth="1"/>
    <col min="4359" max="4605" width="9.140625" style="54"/>
    <col min="4606" max="4606" width="6.28515625" style="54" customWidth="1"/>
    <col min="4607" max="4607" width="8.7109375" style="54" customWidth="1"/>
    <col min="4608" max="4608" width="60.5703125" style="54" customWidth="1"/>
    <col min="4609" max="4609" width="12" style="54" customWidth="1"/>
    <col min="4610" max="4612" width="12.85546875" style="54" customWidth="1"/>
    <col min="4613" max="4613" width="13.5703125" style="54" customWidth="1"/>
    <col min="4614" max="4614" width="0" style="54" hidden="1" customWidth="1"/>
    <col min="4615" max="4861" width="9.140625" style="54"/>
    <col min="4862" max="4862" width="6.28515625" style="54" customWidth="1"/>
    <col min="4863" max="4863" width="8.7109375" style="54" customWidth="1"/>
    <col min="4864" max="4864" width="60.5703125" style="54" customWidth="1"/>
    <col min="4865" max="4865" width="12" style="54" customWidth="1"/>
    <col min="4866" max="4868" width="12.85546875" style="54" customWidth="1"/>
    <col min="4869" max="4869" width="13.5703125" style="54" customWidth="1"/>
    <col min="4870" max="4870" width="0" style="54" hidden="1" customWidth="1"/>
    <col min="4871" max="5117" width="9.140625" style="54"/>
    <col min="5118" max="5118" width="6.28515625" style="54" customWidth="1"/>
    <col min="5119" max="5119" width="8.7109375" style="54" customWidth="1"/>
    <col min="5120" max="5120" width="60.5703125" style="54" customWidth="1"/>
    <col min="5121" max="5121" width="12" style="54" customWidth="1"/>
    <col min="5122" max="5124" width="12.85546875" style="54" customWidth="1"/>
    <col min="5125" max="5125" width="13.5703125" style="54" customWidth="1"/>
    <col min="5126" max="5126" width="0" style="54" hidden="1" customWidth="1"/>
    <col min="5127" max="5373" width="9.140625" style="54"/>
    <col min="5374" max="5374" width="6.28515625" style="54" customWidth="1"/>
    <col min="5375" max="5375" width="8.7109375" style="54" customWidth="1"/>
    <col min="5376" max="5376" width="60.5703125" style="54" customWidth="1"/>
    <col min="5377" max="5377" width="12" style="54" customWidth="1"/>
    <col min="5378" max="5380" width="12.85546875" style="54" customWidth="1"/>
    <col min="5381" max="5381" width="13.5703125" style="54" customWidth="1"/>
    <col min="5382" max="5382" width="0" style="54" hidden="1" customWidth="1"/>
    <col min="5383" max="5629" width="9.140625" style="54"/>
    <col min="5630" max="5630" width="6.28515625" style="54" customWidth="1"/>
    <col min="5631" max="5631" width="8.7109375" style="54" customWidth="1"/>
    <col min="5632" max="5632" width="60.5703125" style="54" customWidth="1"/>
    <col min="5633" max="5633" width="12" style="54" customWidth="1"/>
    <col min="5634" max="5636" width="12.85546875" style="54" customWidth="1"/>
    <col min="5637" max="5637" width="13.5703125" style="54" customWidth="1"/>
    <col min="5638" max="5638" width="0" style="54" hidden="1" customWidth="1"/>
    <col min="5639" max="5885" width="9.140625" style="54"/>
    <col min="5886" max="5886" width="6.28515625" style="54" customWidth="1"/>
    <col min="5887" max="5887" width="8.7109375" style="54" customWidth="1"/>
    <col min="5888" max="5888" width="60.5703125" style="54" customWidth="1"/>
    <col min="5889" max="5889" width="12" style="54" customWidth="1"/>
    <col min="5890" max="5892" width="12.85546875" style="54" customWidth="1"/>
    <col min="5893" max="5893" width="13.5703125" style="54" customWidth="1"/>
    <col min="5894" max="5894" width="0" style="54" hidden="1" customWidth="1"/>
    <col min="5895" max="6141" width="9.140625" style="54"/>
    <col min="6142" max="6142" width="6.28515625" style="54" customWidth="1"/>
    <col min="6143" max="6143" width="8.7109375" style="54" customWidth="1"/>
    <col min="6144" max="6144" width="60.5703125" style="54" customWidth="1"/>
    <col min="6145" max="6145" width="12" style="54" customWidth="1"/>
    <col min="6146" max="6148" width="12.85546875" style="54" customWidth="1"/>
    <col min="6149" max="6149" width="13.5703125" style="54" customWidth="1"/>
    <col min="6150" max="6150" width="0" style="54" hidden="1" customWidth="1"/>
    <col min="6151" max="6397" width="9.140625" style="54"/>
    <col min="6398" max="6398" width="6.28515625" style="54" customWidth="1"/>
    <col min="6399" max="6399" width="8.7109375" style="54" customWidth="1"/>
    <col min="6400" max="6400" width="60.5703125" style="54" customWidth="1"/>
    <col min="6401" max="6401" width="12" style="54" customWidth="1"/>
    <col min="6402" max="6404" width="12.85546875" style="54" customWidth="1"/>
    <col min="6405" max="6405" width="13.5703125" style="54" customWidth="1"/>
    <col min="6406" max="6406" width="0" style="54" hidden="1" customWidth="1"/>
    <col min="6407" max="6653" width="9.140625" style="54"/>
    <col min="6654" max="6654" width="6.28515625" style="54" customWidth="1"/>
    <col min="6655" max="6655" width="8.7109375" style="54" customWidth="1"/>
    <col min="6656" max="6656" width="60.5703125" style="54" customWidth="1"/>
    <col min="6657" max="6657" width="12" style="54" customWidth="1"/>
    <col min="6658" max="6660" width="12.85546875" style="54" customWidth="1"/>
    <col min="6661" max="6661" width="13.5703125" style="54" customWidth="1"/>
    <col min="6662" max="6662" width="0" style="54" hidden="1" customWidth="1"/>
    <col min="6663" max="6909" width="9.140625" style="54"/>
    <col min="6910" max="6910" width="6.28515625" style="54" customWidth="1"/>
    <col min="6911" max="6911" width="8.7109375" style="54" customWidth="1"/>
    <col min="6912" max="6912" width="60.5703125" style="54" customWidth="1"/>
    <col min="6913" max="6913" width="12" style="54" customWidth="1"/>
    <col min="6914" max="6916" width="12.85546875" style="54" customWidth="1"/>
    <col min="6917" max="6917" width="13.5703125" style="54" customWidth="1"/>
    <col min="6918" max="6918" width="0" style="54" hidden="1" customWidth="1"/>
    <col min="6919" max="7165" width="9.140625" style="54"/>
    <col min="7166" max="7166" width="6.28515625" style="54" customWidth="1"/>
    <col min="7167" max="7167" width="8.7109375" style="54" customWidth="1"/>
    <col min="7168" max="7168" width="60.5703125" style="54" customWidth="1"/>
    <col min="7169" max="7169" width="12" style="54" customWidth="1"/>
    <col min="7170" max="7172" width="12.85546875" style="54" customWidth="1"/>
    <col min="7173" max="7173" width="13.5703125" style="54" customWidth="1"/>
    <col min="7174" max="7174" width="0" style="54" hidden="1" customWidth="1"/>
    <col min="7175" max="7421" width="9.140625" style="54"/>
    <col min="7422" max="7422" width="6.28515625" style="54" customWidth="1"/>
    <col min="7423" max="7423" width="8.7109375" style="54" customWidth="1"/>
    <col min="7424" max="7424" width="60.5703125" style="54" customWidth="1"/>
    <col min="7425" max="7425" width="12" style="54" customWidth="1"/>
    <col min="7426" max="7428" width="12.85546875" style="54" customWidth="1"/>
    <col min="7429" max="7429" width="13.5703125" style="54" customWidth="1"/>
    <col min="7430" max="7430" width="0" style="54" hidden="1" customWidth="1"/>
    <col min="7431" max="7677" width="9.140625" style="54"/>
    <col min="7678" max="7678" width="6.28515625" style="54" customWidth="1"/>
    <col min="7679" max="7679" width="8.7109375" style="54" customWidth="1"/>
    <col min="7680" max="7680" width="60.5703125" style="54" customWidth="1"/>
    <col min="7681" max="7681" width="12" style="54" customWidth="1"/>
    <col min="7682" max="7684" width="12.85546875" style="54" customWidth="1"/>
    <col min="7685" max="7685" width="13.5703125" style="54" customWidth="1"/>
    <col min="7686" max="7686" width="0" style="54" hidden="1" customWidth="1"/>
    <col min="7687" max="7933" width="9.140625" style="54"/>
    <col min="7934" max="7934" width="6.28515625" style="54" customWidth="1"/>
    <col min="7935" max="7935" width="8.7109375" style="54" customWidth="1"/>
    <col min="7936" max="7936" width="60.5703125" style="54" customWidth="1"/>
    <col min="7937" max="7937" width="12" style="54" customWidth="1"/>
    <col min="7938" max="7940" width="12.85546875" style="54" customWidth="1"/>
    <col min="7941" max="7941" width="13.5703125" style="54" customWidth="1"/>
    <col min="7942" max="7942" width="0" style="54" hidden="1" customWidth="1"/>
    <col min="7943" max="8189" width="9.140625" style="54"/>
    <col min="8190" max="8190" width="6.28515625" style="54" customWidth="1"/>
    <col min="8191" max="8191" width="8.7109375" style="54" customWidth="1"/>
    <col min="8192" max="8192" width="60.5703125" style="54" customWidth="1"/>
    <col min="8193" max="8193" width="12" style="54" customWidth="1"/>
    <col min="8194" max="8196" width="12.85546875" style="54" customWidth="1"/>
    <col min="8197" max="8197" width="13.5703125" style="54" customWidth="1"/>
    <col min="8198" max="8198" width="0" style="54" hidden="1" customWidth="1"/>
    <col min="8199" max="8445" width="9.140625" style="54"/>
    <col min="8446" max="8446" width="6.28515625" style="54" customWidth="1"/>
    <col min="8447" max="8447" width="8.7109375" style="54" customWidth="1"/>
    <col min="8448" max="8448" width="60.5703125" style="54" customWidth="1"/>
    <col min="8449" max="8449" width="12" style="54" customWidth="1"/>
    <col min="8450" max="8452" width="12.85546875" style="54" customWidth="1"/>
    <col min="8453" max="8453" width="13.5703125" style="54" customWidth="1"/>
    <col min="8454" max="8454" width="0" style="54" hidden="1" customWidth="1"/>
    <col min="8455" max="8701" width="9.140625" style="54"/>
    <col min="8702" max="8702" width="6.28515625" style="54" customWidth="1"/>
    <col min="8703" max="8703" width="8.7109375" style="54" customWidth="1"/>
    <col min="8704" max="8704" width="60.5703125" style="54" customWidth="1"/>
    <col min="8705" max="8705" width="12" style="54" customWidth="1"/>
    <col min="8706" max="8708" width="12.85546875" style="54" customWidth="1"/>
    <col min="8709" max="8709" width="13.5703125" style="54" customWidth="1"/>
    <col min="8710" max="8710" width="0" style="54" hidden="1" customWidth="1"/>
    <col min="8711" max="8957" width="9.140625" style="54"/>
    <col min="8958" max="8958" width="6.28515625" style="54" customWidth="1"/>
    <col min="8959" max="8959" width="8.7109375" style="54" customWidth="1"/>
    <col min="8960" max="8960" width="60.5703125" style="54" customWidth="1"/>
    <col min="8961" max="8961" width="12" style="54" customWidth="1"/>
    <col min="8962" max="8964" width="12.85546875" style="54" customWidth="1"/>
    <col min="8965" max="8965" width="13.5703125" style="54" customWidth="1"/>
    <col min="8966" max="8966" width="0" style="54" hidden="1" customWidth="1"/>
    <col min="8967" max="9213" width="9.140625" style="54"/>
    <col min="9214" max="9214" width="6.28515625" style="54" customWidth="1"/>
    <col min="9215" max="9215" width="8.7109375" style="54" customWidth="1"/>
    <col min="9216" max="9216" width="60.5703125" style="54" customWidth="1"/>
    <col min="9217" max="9217" width="12" style="54" customWidth="1"/>
    <col min="9218" max="9220" width="12.85546875" style="54" customWidth="1"/>
    <col min="9221" max="9221" width="13.5703125" style="54" customWidth="1"/>
    <col min="9222" max="9222" width="0" style="54" hidden="1" customWidth="1"/>
    <col min="9223" max="9469" width="9.140625" style="54"/>
    <col min="9470" max="9470" width="6.28515625" style="54" customWidth="1"/>
    <col min="9471" max="9471" width="8.7109375" style="54" customWidth="1"/>
    <col min="9472" max="9472" width="60.5703125" style="54" customWidth="1"/>
    <col min="9473" max="9473" width="12" style="54" customWidth="1"/>
    <col min="9474" max="9476" width="12.85546875" style="54" customWidth="1"/>
    <col min="9477" max="9477" width="13.5703125" style="54" customWidth="1"/>
    <col min="9478" max="9478" width="0" style="54" hidden="1" customWidth="1"/>
    <col min="9479" max="9725" width="9.140625" style="54"/>
    <col min="9726" max="9726" width="6.28515625" style="54" customWidth="1"/>
    <col min="9727" max="9727" width="8.7109375" style="54" customWidth="1"/>
    <col min="9728" max="9728" width="60.5703125" style="54" customWidth="1"/>
    <col min="9729" max="9729" width="12" style="54" customWidth="1"/>
    <col min="9730" max="9732" width="12.85546875" style="54" customWidth="1"/>
    <col min="9733" max="9733" width="13.5703125" style="54" customWidth="1"/>
    <col min="9734" max="9734" width="0" style="54" hidden="1" customWidth="1"/>
    <col min="9735" max="9981" width="9.140625" style="54"/>
    <col min="9982" max="9982" width="6.28515625" style="54" customWidth="1"/>
    <col min="9983" max="9983" width="8.7109375" style="54" customWidth="1"/>
    <col min="9984" max="9984" width="60.5703125" style="54" customWidth="1"/>
    <col min="9985" max="9985" width="12" style="54" customWidth="1"/>
    <col min="9986" max="9988" width="12.85546875" style="54" customWidth="1"/>
    <col min="9989" max="9989" width="13.5703125" style="54" customWidth="1"/>
    <col min="9990" max="9990" width="0" style="54" hidden="1" customWidth="1"/>
    <col min="9991" max="10237" width="9.140625" style="54"/>
    <col min="10238" max="10238" width="6.28515625" style="54" customWidth="1"/>
    <col min="10239" max="10239" width="8.7109375" style="54" customWidth="1"/>
    <col min="10240" max="10240" width="60.5703125" style="54" customWidth="1"/>
    <col min="10241" max="10241" width="12" style="54" customWidth="1"/>
    <col min="10242" max="10244" width="12.85546875" style="54" customWidth="1"/>
    <col min="10245" max="10245" width="13.5703125" style="54" customWidth="1"/>
    <col min="10246" max="10246" width="0" style="54" hidden="1" customWidth="1"/>
    <col min="10247" max="10493" width="9.140625" style="54"/>
    <col min="10494" max="10494" width="6.28515625" style="54" customWidth="1"/>
    <col min="10495" max="10495" width="8.7109375" style="54" customWidth="1"/>
    <col min="10496" max="10496" width="60.5703125" style="54" customWidth="1"/>
    <col min="10497" max="10497" width="12" style="54" customWidth="1"/>
    <col min="10498" max="10500" width="12.85546875" style="54" customWidth="1"/>
    <col min="10501" max="10501" width="13.5703125" style="54" customWidth="1"/>
    <col min="10502" max="10502" width="0" style="54" hidden="1" customWidth="1"/>
    <col min="10503" max="10749" width="9.140625" style="54"/>
    <col min="10750" max="10750" width="6.28515625" style="54" customWidth="1"/>
    <col min="10751" max="10751" width="8.7109375" style="54" customWidth="1"/>
    <col min="10752" max="10752" width="60.5703125" style="54" customWidth="1"/>
    <col min="10753" max="10753" width="12" style="54" customWidth="1"/>
    <col min="10754" max="10756" width="12.85546875" style="54" customWidth="1"/>
    <col min="10757" max="10757" width="13.5703125" style="54" customWidth="1"/>
    <col min="10758" max="10758" width="0" style="54" hidden="1" customWidth="1"/>
    <col min="10759" max="11005" width="9.140625" style="54"/>
    <col min="11006" max="11006" width="6.28515625" style="54" customWidth="1"/>
    <col min="11007" max="11007" width="8.7109375" style="54" customWidth="1"/>
    <col min="11008" max="11008" width="60.5703125" style="54" customWidth="1"/>
    <col min="11009" max="11009" width="12" style="54" customWidth="1"/>
    <col min="11010" max="11012" width="12.85546875" style="54" customWidth="1"/>
    <col min="11013" max="11013" width="13.5703125" style="54" customWidth="1"/>
    <col min="11014" max="11014" width="0" style="54" hidden="1" customWidth="1"/>
    <col min="11015" max="11261" width="9.140625" style="54"/>
    <col min="11262" max="11262" width="6.28515625" style="54" customWidth="1"/>
    <col min="11263" max="11263" width="8.7109375" style="54" customWidth="1"/>
    <col min="11264" max="11264" width="60.5703125" style="54" customWidth="1"/>
    <col min="11265" max="11265" width="12" style="54" customWidth="1"/>
    <col min="11266" max="11268" width="12.85546875" style="54" customWidth="1"/>
    <col min="11269" max="11269" width="13.5703125" style="54" customWidth="1"/>
    <col min="11270" max="11270" width="0" style="54" hidden="1" customWidth="1"/>
    <col min="11271" max="11517" width="9.140625" style="54"/>
    <col min="11518" max="11518" width="6.28515625" style="54" customWidth="1"/>
    <col min="11519" max="11519" width="8.7109375" style="54" customWidth="1"/>
    <col min="11520" max="11520" width="60.5703125" style="54" customWidth="1"/>
    <col min="11521" max="11521" width="12" style="54" customWidth="1"/>
    <col min="11522" max="11524" width="12.85546875" style="54" customWidth="1"/>
    <col min="11525" max="11525" width="13.5703125" style="54" customWidth="1"/>
    <col min="11526" max="11526" width="0" style="54" hidden="1" customWidth="1"/>
    <col min="11527" max="11773" width="9.140625" style="54"/>
    <col min="11774" max="11774" width="6.28515625" style="54" customWidth="1"/>
    <col min="11775" max="11775" width="8.7109375" style="54" customWidth="1"/>
    <col min="11776" max="11776" width="60.5703125" style="54" customWidth="1"/>
    <col min="11777" max="11777" width="12" style="54" customWidth="1"/>
    <col min="11778" max="11780" width="12.85546875" style="54" customWidth="1"/>
    <col min="11781" max="11781" width="13.5703125" style="54" customWidth="1"/>
    <col min="11782" max="11782" width="0" style="54" hidden="1" customWidth="1"/>
    <col min="11783" max="12029" width="9.140625" style="54"/>
    <col min="12030" max="12030" width="6.28515625" style="54" customWidth="1"/>
    <col min="12031" max="12031" width="8.7109375" style="54" customWidth="1"/>
    <col min="12032" max="12032" width="60.5703125" style="54" customWidth="1"/>
    <col min="12033" max="12033" width="12" style="54" customWidth="1"/>
    <col min="12034" max="12036" width="12.85546875" style="54" customWidth="1"/>
    <col min="12037" max="12037" width="13.5703125" style="54" customWidth="1"/>
    <col min="12038" max="12038" width="0" style="54" hidden="1" customWidth="1"/>
    <col min="12039" max="12285" width="9.140625" style="54"/>
    <col min="12286" max="12286" width="6.28515625" style="54" customWidth="1"/>
    <col min="12287" max="12287" width="8.7109375" style="54" customWidth="1"/>
    <col min="12288" max="12288" width="60.5703125" style="54" customWidth="1"/>
    <col min="12289" max="12289" width="12" style="54" customWidth="1"/>
    <col min="12290" max="12292" width="12.85546875" style="54" customWidth="1"/>
    <col min="12293" max="12293" width="13.5703125" style="54" customWidth="1"/>
    <col min="12294" max="12294" width="0" style="54" hidden="1" customWidth="1"/>
    <col min="12295" max="12541" width="9.140625" style="54"/>
    <col min="12542" max="12542" width="6.28515625" style="54" customWidth="1"/>
    <col min="12543" max="12543" width="8.7109375" style="54" customWidth="1"/>
    <col min="12544" max="12544" width="60.5703125" style="54" customWidth="1"/>
    <col min="12545" max="12545" width="12" style="54" customWidth="1"/>
    <col min="12546" max="12548" width="12.85546875" style="54" customWidth="1"/>
    <col min="12549" max="12549" width="13.5703125" style="54" customWidth="1"/>
    <col min="12550" max="12550" width="0" style="54" hidden="1" customWidth="1"/>
    <col min="12551" max="12797" width="9.140625" style="54"/>
    <col min="12798" max="12798" width="6.28515625" style="54" customWidth="1"/>
    <col min="12799" max="12799" width="8.7109375" style="54" customWidth="1"/>
    <col min="12800" max="12800" width="60.5703125" style="54" customWidth="1"/>
    <col min="12801" max="12801" width="12" style="54" customWidth="1"/>
    <col min="12802" max="12804" width="12.85546875" style="54" customWidth="1"/>
    <col min="12805" max="12805" width="13.5703125" style="54" customWidth="1"/>
    <col min="12806" max="12806" width="0" style="54" hidden="1" customWidth="1"/>
    <col min="12807" max="13053" width="9.140625" style="54"/>
    <col min="13054" max="13054" width="6.28515625" style="54" customWidth="1"/>
    <col min="13055" max="13055" width="8.7109375" style="54" customWidth="1"/>
    <col min="13056" max="13056" width="60.5703125" style="54" customWidth="1"/>
    <col min="13057" max="13057" width="12" style="54" customWidth="1"/>
    <col min="13058" max="13060" width="12.85546875" style="54" customWidth="1"/>
    <col min="13061" max="13061" width="13.5703125" style="54" customWidth="1"/>
    <col min="13062" max="13062" width="0" style="54" hidden="1" customWidth="1"/>
    <col min="13063" max="13309" width="9.140625" style="54"/>
    <col min="13310" max="13310" width="6.28515625" style="54" customWidth="1"/>
    <col min="13311" max="13311" width="8.7109375" style="54" customWidth="1"/>
    <col min="13312" max="13312" width="60.5703125" style="54" customWidth="1"/>
    <col min="13313" max="13313" width="12" style="54" customWidth="1"/>
    <col min="13314" max="13316" width="12.85546875" style="54" customWidth="1"/>
    <col min="13317" max="13317" width="13.5703125" style="54" customWidth="1"/>
    <col min="13318" max="13318" width="0" style="54" hidden="1" customWidth="1"/>
    <col min="13319" max="13565" width="9.140625" style="54"/>
    <col min="13566" max="13566" width="6.28515625" style="54" customWidth="1"/>
    <col min="13567" max="13567" width="8.7109375" style="54" customWidth="1"/>
    <col min="13568" max="13568" width="60.5703125" style="54" customWidth="1"/>
    <col min="13569" max="13569" width="12" style="54" customWidth="1"/>
    <col min="13570" max="13572" width="12.85546875" style="54" customWidth="1"/>
    <col min="13573" max="13573" width="13.5703125" style="54" customWidth="1"/>
    <col min="13574" max="13574" width="0" style="54" hidden="1" customWidth="1"/>
    <col min="13575" max="13821" width="9.140625" style="54"/>
    <col min="13822" max="13822" width="6.28515625" style="54" customWidth="1"/>
    <col min="13823" max="13823" width="8.7109375" style="54" customWidth="1"/>
    <col min="13824" max="13824" width="60.5703125" style="54" customWidth="1"/>
    <col min="13825" max="13825" width="12" style="54" customWidth="1"/>
    <col min="13826" max="13828" width="12.85546875" style="54" customWidth="1"/>
    <col min="13829" max="13829" width="13.5703125" style="54" customWidth="1"/>
    <col min="13830" max="13830" width="0" style="54" hidden="1" customWidth="1"/>
    <col min="13831" max="14077" width="9.140625" style="54"/>
    <col min="14078" max="14078" width="6.28515625" style="54" customWidth="1"/>
    <col min="14079" max="14079" width="8.7109375" style="54" customWidth="1"/>
    <col min="14080" max="14080" width="60.5703125" style="54" customWidth="1"/>
    <col min="14081" max="14081" width="12" style="54" customWidth="1"/>
    <col min="14082" max="14084" width="12.85546875" style="54" customWidth="1"/>
    <col min="14085" max="14085" width="13.5703125" style="54" customWidth="1"/>
    <col min="14086" max="14086" width="0" style="54" hidden="1" customWidth="1"/>
    <col min="14087" max="14333" width="9.140625" style="54"/>
    <col min="14334" max="14334" width="6.28515625" style="54" customWidth="1"/>
    <col min="14335" max="14335" width="8.7109375" style="54" customWidth="1"/>
    <col min="14336" max="14336" width="60.5703125" style="54" customWidth="1"/>
    <col min="14337" max="14337" width="12" style="54" customWidth="1"/>
    <col min="14338" max="14340" width="12.85546875" style="54" customWidth="1"/>
    <col min="14341" max="14341" width="13.5703125" style="54" customWidth="1"/>
    <col min="14342" max="14342" width="0" style="54" hidden="1" customWidth="1"/>
    <col min="14343" max="14589" width="9.140625" style="54"/>
    <col min="14590" max="14590" width="6.28515625" style="54" customWidth="1"/>
    <col min="14591" max="14591" width="8.7109375" style="54" customWidth="1"/>
    <col min="14592" max="14592" width="60.5703125" style="54" customWidth="1"/>
    <col min="14593" max="14593" width="12" style="54" customWidth="1"/>
    <col min="14594" max="14596" width="12.85546875" style="54" customWidth="1"/>
    <col min="14597" max="14597" width="13.5703125" style="54" customWidth="1"/>
    <col min="14598" max="14598" width="0" style="54" hidden="1" customWidth="1"/>
    <col min="14599" max="14845" width="9.140625" style="54"/>
    <col min="14846" max="14846" width="6.28515625" style="54" customWidth="1"/>
    <col min="14847" max="14847" width="8.7109375" style="54" customWidth="1"/>
    <col min="14848" max="14848" width="60.5703125" style="54" customWidth="1"/>
    <col min="14849" max="14849" width="12" style="54" customWidth="1"/>
    <col min="14850" max="14852" width="12.85546875" style="54" customWidth="1"/>
    <col min="14853" max="14853" width="13.5703125" style="54" customWidth="1"/>
    <col min="14854" max="14854" width="0" style="54" hidden="1" customWidth="1"/>
    <col min="14855" max="15101" width="9.140625" style="54"/>
    <col min="15102" max="15102" width="6.28515625" style="54" customWidth="1"/>
    <col min="15103" max="15103" width="8.7109375" style="54" customWidth="1"/>
    <col min="15104" max="15104" width="60.5703125" style="54" customWidth="1"/>
    <col min="15105" max="15105" width="12" style="54" customWidth="1"/>
    <col min="15106" max="15108" width="12.85546875" style="54" customWidth="1"/>
    <col min="15109" max="15109" width="13.5703125" style="54" customWidth="1"/>
    <col min="15110" max="15110" width="0" style="54" hidden="1" customWidth="1"/>
    <col min="15111" max="15357" width="9.140625" style="54"/>
    <col min="15358" max="15358" width="6.28515625" style="54" customWidth="1"/>
    <col min="15359" max="15359" width="8.7109375" style="54" customWidth="1"/>
    <col min="15360" max="15360" width="60.5703125" style="54" customWidth="1"/>
    <col min="15361" max="15361" width="12" style="54" customWidth="1"/>
    <col min="15362" max="15364" width="12.85546875" style="54" customWidth="1"/>
    <col min="15365" max="15365" width="13.5703125" style="54" customWidth="1"/>
    <col min="15366" max="15366" width="0" style="54" hidden="1" customWidth="1"/>
    <col min="15367" max="15613" width="9.140625" style="54"/>
    <col min="15614" max="15614" width="6.28515625" style="54" customWidth="1"/>
    <col min="15615" max="15615" width="8.7109375" style="54" customWidth="1"/>
    <col min="15616" max="15616" width="60.5703125" style="54" customWidth="1"/>
    <col min="15617" max="15617" width="12" style="54" customWidth="1"/>
    <col min="15618" max="15620" width="12.85546875" style="54" customWidth="1"/>
    <col min="15621" max="15621" width="13.5703125" style="54" customWidth="1"/>
    <col min="15622" max="15622" width="0" style="54" hidden="1" customWidth="1"/>
    <col min="15623" max="15869" width="9.140625" style="54"/>
    <col min="15870" max="15870" width="6.28515625" style="54" customWidth="1"/>
    <col min="15871" max="15871" width="8.7109375" style="54" customWidth="1"/>
    <col min="15872" max="15872" width="60.5703125" style="54" customWidth="1"/>
    <col min="15873" max="15873" width="12" style="54" customWidth="1"/>
    <col min="15874" max="15876" width="12.85546875" style="54" customWidth="1"/>
    <col min="15877" max="15877" width="13.5703125" style="54" customWidth="1"/>
    <col min="15878" max="15878" width="0" style="54" hidden="1" customWidth="1"/>
    <col min="15879" max="16125" width="9.140625" style="54"/>
    <col min="16126" max="16126" width="6.28515625" style="54" customWidth="1"/>
    <col min="16127" max="16127" width="8.7109375" style="54" customWidth="1"/>
    <col min="16128" max="16128" width="60.5703125" style="54" customWidth="1"/>
    <col min="16129" max="16129" width="12" style="54" customWidth="1"/>
    <col min="16130" max="16132" width="12.85546875" style="54" customWidth="1"/>
    <col min="16133" max="16133" width="13.5703125" style="54" customWidth="1"/>
    <col min="16134" max="16134" width="0" style="54" hidden="1" customWidth="1"/>
    <col min="16135" max="16384" width="9.140625" style="54"/>
  </cols>
  <sheetData>
    <row r="1" spans="1:9" s="2" customFormat="1" ht="12.75" customHeight="1">
      <c r="A1" s="153" t="s">
        <v>380</v>
      </c>
      <c r="B1" s="154"/>
      <c r="C1" s="155"/>
      <c r="D1" s="155"/>
      <c r="E1" s="155"/>
      <c r="F1" s="155"/>
      <c r="G1" s="156"/>
      <c r="H1" s="1"/>
    </row>
    <row r="2" spans="1:9" s="2" customFormat="1" ht="13.5" customHeight="1">
      <c r="A2" s="157"/>
      <c r="B2" s="158"/>
      <c r="C2" s="158"/>
      <c r="D2" s="158"/>
      <c r="E2" s="158"/>
      <c r="F2" s="158"/>
      <c r="G2" s="159"/>
      <c r="H2" s="1"/>
    </row>
    <row r="3" spans="1:9" s="2" customFormat="1" ht="13.5" thickBot="1">
      <c r="A3" s="160"/>
      <c r="B3" s="161"/>
      <c r="C3" s="161"/>
      <c r="D3" s="161"/>
      <c r="E3" s="161"/>
      <c r="F3" s="161"/>
      <c r="G3" s="162"/>
      <c r="H3" s="1"/>
    </row>
    <row r="4" spans="1:9" s="2" customFormat="1" ht="12.75">
      <c r="A4" s="3" t="s">
        <v>379</v>
      </c>
      <c r="B4" s="4"/>
      <c r="C4" s="36" t="s">
        <v>378</v>
      </c>
      <c r="D4" s="6"/>
      <c r="E4" s="7"/>
      <c r="F4" s="5" t="s">
        <v>354</v>
      </c>
      <c r="G4" s="87">
        <v>41456</v>
      </c>
      <c r="H4" s="1"/>
    </row>
    <row r="5" spans="1:9" s="2" customFormat="1">
      <c r="A5" s="8" t="s">
        <v>355</v>
      </c>
      <c r="B5" s="9"/>
      <c r="C5" s="10" t="s">
        <v>377</v>
      </c>
      <c r="D5" s="11"/>
      <c r="E5" s="12"/>
      <c r="F5" s="13" t="s">
        <v>356</v>
      </c>
      <c r="G5" s="88">
        <v>0.255</v>
      </c>
      <c r="H5" s="1"/>
    </row>
    <row r="6" spans="1:9" s="2" customFormat="1" ht="15.75" thickBot="1">
      <c r="A6" s="14" t="s">
        <v>357</v>
      </c>
      <c r="B6" s="15"/>
      <c r="C6" s="147" t="s">
        <v>523</v>
      </c>
      <c r="D6" s="16"/>
      <c r="E6" s="17"/>
      <c r="F6" s="18"/>
      <c r="G6" s="19"/>
      <c r="H6" s="1"/>
    </row>
    <row r="7" spans="1:9" s="2" customFormat="1" ht="13.5" customHeight="1" thickBot="1">
      <c r="C7" s="20"/>
      <c r="D7" s="21"/>
      <c r="H7" s="1"/>
    </row>
    <row r="8" spans="1:9" s="2" customFormat="1" ht="15.75" thickBot="1">
      <c r="A8" s="163" t="s">
        <v>358</v>
      </c>
      <c r="B8" s="164"/>
      <c r="C8" s="164"/>
      <c r="D8" s="164"/>
      <c r="E8" s="164"/>
      <c r="F8" s="164"/>
      <c r="G8" s="165"/>
      <c r="H8" s="1"/>
    </row>
    <row r="9" spans="1:9" ht="12.75" customHeight="1" thickBot="1">
      <c r="A9" s="166"/>
      <c r="B9" s="166"/>
      <c r="C9" s="166"/>
      <c r="D9" s="166"/>
      <c r="E9" s="166"/>
      <c r="F9" s="166"/>
      <c r="G9" s="166"/>
    </row>
    <row r="10" spans="1:9" ht="23.25" thickBot="1">
      <c r="A10" s="22" t="s">
        <v>0</v>
      </c>
      <c r="B10" s="22" t="s">
        <v>359</v>
      </c>
      <c r="C10" s="22" t="s">
        <v>360</v>
      </c>
      <c r="D10" s="22" t="s">
        <v>361</v>
      </c>
      <c r="E10" s="38" t="s">
        <v>362</v>
      </c>
      <c r="F10" s="38" t="s">
        <v>459</v>
      </c>
      <c r="G10" s="55" t="s">
        <v>363</v>
      </c>
    </row>
    <row r="11" spans="1:9" ht="15.75" thickBot="1">
      <c r="A11" s="167"/>
      <c r="B11" s="167"/>
      <c r="C11" s="167"/>
      <c r="D11" s="167"/>
      <c r="E11" s="167"/>
      <c r="F11" s="167"/>
      <c r="G11" s="167"/>
      <c r="H11" s="56"/>
      <c r="I11" s="56"/>
    </row>
    <row r="12" spans="1:9" ht="15.75" thickBot="1">
      <c r="A12" s="22">
        <v>1</v>
      </c>
      <c r="B12" s="22"/>
      <c r="C12" s="70" t="s">
        <v>2</v>
      </c>
      <c r="D12" s="52"/>
      <c r="E12" s="39"/>
      <c r="F12" s="39"/>
      <c r="G12" s="53"/>
    </row>
    <row r="13" spans="1:9" ht="15.75" customHeight="1">
      <c r="A13" s="23" t="s">
        <v>4</v>
      </c>
      <c r="B13" s="23" t="s">
        <v>3</v>
      </c>
      <c r="C13" s="57" t="s">
        <v>5</v>
      </c>
      <c r="D13" s="23" t="s">
        <v>6</v>
      </c>
      <c r="E13" s="33">
        <v>4.5</v>
      </c>
      <c r="F13" s="33">
        <v>224.44</v>
      </c>
      <c r="G13" s="33">
        <f>SUM(E13*F13)</f>
        <v>1009.98</v>
      </c>
    </row>
    <row r="14" spans="1:9" ht="22.5">
      <c r="A14" s="23" t="s">
        <v>8</v>
      </c>
      <c r="B14" s="23" t="s">
        <v>7</v>
      </c>
      <c r="C14" s="58" t="s">
        <v>464</v>
      </c>
      <c r="D14" s="23" t="s">
        <v>6</v>
      </c>
      <c r="E14" s="32">
        <v>267.25</v>
      </c>
      <c r="F14" s="32">
        <v>5.32</v>
      </c>
      <c r="G14" s="33">
        <f t="shared" ref="G14:G21" si="0">SUM(E14*F14)</f>
        <v>1421.77</v>
      </c>
    </row>
    <row r="15" spans="1:9">
      <c r="A15" s="23" t="s">
        <v>10</v>
      </c>
      <c r="B15" s="23" t="s">
        <v>9</v>
      </c>
      <c r="C15" s="59" t="s">
        <v>11</v>
      </c>
      <c r="D15" s="28" t="s">
        <v>6</v>
      </c>
      <c r="E15" s="32">
        <v>66</v>
      </c>
      <c r="F15" s="32">
        <v>31.22</v>
      </c>
      <c r="G15" s="33">
        <f t="shared" si="0"/>
        <v>2060.52</v>
      </c>
    </row>
    <row r="16" spans="1:9" ht="22.5">
      <c r="A16" s="23" t="s">
        <v>12</v>
      </c>
      <c r="B16" s="23">
        <v>73672</v>
      </c>
      <c r="C16" s="58" t="s">
        <v>460</v>
      </c>
      <c r="D16" s="28" t="s">
        <v>6</v>
      </c>
      <c r="E16" s="32">
        <v>829.73</v>
      </c>
      <c r="F16" s="32">
        <v>0.37</v>
      </c>
      <c r="G16" s="33">
        <f t="shared" si="0"/>
        <v>307.00009999999997</v>
      </c>
    </row>
    <row r="17" spans="1:9" ht="22.5">
      <c r="A17" s="23" t="s">
        <v>14</v>
      </c>
      <c r="B17" s="23" t="s">
        <v>13</v>
      </c>
      <c r="C17" s="58" t="s">
        <v>461</v>
      </c>
      <c r="D17" s="28" t="s">
        <v>15</v>
      </c>
      <c r="E17" s="32">
        <v>1</v>
      </c>
      <c r="F17" s="32">
        <v>1046.54</v>
      </c>
      <c r="G17" s="33">
        <f t="shared" si="0"/>
        <v>1046.54</v>
      </c>
    </row>
    <row r="18" spans="1:9">
      <c r="A18" s="23" t="s">
        <v>17</v>
      </c>
      <c r="B18" s="23" t="s">
        <v>16</v>
      </c>
      <c r="C18" s="58" t="s">
        <v>18</v>
      </c>
      <c r="D18" s="28" t="s">
        <v>15</v>
      </c>
      <c r="E18" s="32">
        <v>1</v>
      </c>
      <c r="F18" s="32">
        <v>659.03</v>
      </c>
      <c r="G18" s="33">
        <f t="shared" si="0"/>
        <v>659.03</v>
      </c>
    </row>
    <row r="19" spans="1:9">
      <c r="A19" s="23" t="s">
        <v>19</v>
      </c>
      <c r="B19" s="23">
        <v>73658</v>
      </c>
      <c r="C19" s="58" t="s">
        <v>20</v>
      </c>
      <c r="D19" s="28" t="s">
        <v>15</v>
      </c>
      <c r="E19" s="32">
        <v>1</v>
      </c>
      <c r="F19" s="32">
        <v>357.33</v>
      </c>
      <c r="G19" s="33">
        <f t="shared" si="0"/>
        <v>357.33</v>
      </c>
    </row>
    <row r="20" spans="1:9">
      <c r="A20" s="23" t="s">
        <v>22</v>
      </c>
      <c r="B20" s="23" t="s">
        <v>21</v>
      </c>
      <c r="C20" s="58" t="s">
        <v>462</v>
      </c>
      <c r="D20" s="28" t="s">
        <v>6</v>
      </c>
      <c r="E20" s="32">
        <v>10</v>
      </c>
      <c r="F20" s="32">
        <v>151.63999999999999</v>
      </c>
      <c r="G20" s="33">
        <f t="shared" si="0"/>
        <v>1516.3999999999999</v>
      </c>
    </row>
    <row r="21" spans="1:9" ht="22.5">
      <c r="A21" s="23" t="s">
        <v>24</v>
      </c>
      <c r="B21" s="23" t="s">
        <v>23</v>
      </c>
      <c r="C21" s="60" t="s">
        <v>463</v>
      </c>
      <c r="D21" s="28" t="s">
        <v>6</v>
      </c>
      <c r="E21" s="37">
        <v>40</v>
      </c>
      <c r="F21" s="37">
        <v>144.96</v>
      </c>
      <c r="G21" s="33">
        <f t="shared" si="0"/>
        <v>5798.4000000000005</v>
      </c>
    </row>
    <row r="22" spans="1:9">
      <c r="A22" s="24"/>
      <c r="B22" s="25"/>
      <c r="C22" s="49"/>
      <c r="D22" s="25"/>
      <c r="E22" s="151" t="s">
        <v>364</v>
      </c>
      <c r="F22" s="152"/>
      <c r="G22" s="50">
        <f>SUM(G13:G21)</f>
        <v>14176.970100000002</v>
      </c>
    </row>
    <row r="23" spans="1:9" ht="15.75" thickBot="1">
      <c r="A23" s="26"/>
      <c r="B23" s="26"/>
      <c r="C23" s="61"/>
      <c r="D23" s="26"/>
      <c r="E23" s="40"/>
      <c r="F23" s="40"/>
      <c r="G23" s="40"/>
    </row>
    <row r="24" spans="1:9" ht="15.75" thickBot="1">
      <c r="A24" s="27">
        <v>2</v>
      </c>
      <c r="B24" s="27"/>
      <c r="C24" s="71" t="s">
        <v>25</v>
      </c>
      <c r="D24" s="52"/>
      <c r="E24" s="39"/>
      <c r="F24" s="39"/>
      <c r="G24" s="53"/>
    </row>
    <row r="25" spans="1:9">
      <c r="A25" s="23" t="s">
        <v>27</v>
      </c>
      <c r="B25" s="23" t="s">
        <v>26</v>
      </c>
      <c r="C25" s="47" t="s">
        <v>28</v>
      </c>
      <c r="D25" s="23" t="s">
        <v>29</v>
      </c>
      <c r="E25" s="33">
        <v>61.83</v>
      </c>
      <c r="F25" s="33">
        <v>30.18</v>
      </c>
      <c r="G25" s="33">
        <f t="shared" ref="G25:G28" si="1">SUM(E25*F25)</f>
        <v>1866.0293999999999</v>
      </c>
    </row>
    <row r="26" spans="1:9">
      <c r="A26" s="23" t="s">
        <v>30</v>
      </c>
      <c r="B26" s="23">
        <v>72920</v>
      </c>
      <c r="C26" s="35" t="s">
        <v>31</v>
      </c>
      <c r="D26" s="28" t="s">
        <v>29</v>
      </c>
      <c r="E26" s="32">
        <v>40.22</v>
      </c>
      <c r="F26" s="32">
        <v>12.22</v>
      </c>
      <c r="G26" s="33">
        <f t="shared" si="1"/>
        <v>491.48840000000001</v>
      </c>
    </row>
    <row r="27" spans="1:9">
      <c r="A27" s="23" t="s">
        <v>32</v>
      </c>
      <c r="B27" s="23">
        <v>72898</v>
      </c>
      <c r="C27" s="35" t="s">
        <v>33</v>
      </c>
      <c r="D27" s="28" t="s">
        <v>29</v>
      </c>
      <c r="E27" s="32">
        <v>31.82</v>
      </c>
      <c r="F27" s="32">
        <v>0.76</v>
      </c>
      <c r="G27" s="33">
        <f t="shared" si="1"/>
        <v>24.183199999999999</v>
      </c>
    </row>
    <row r="28" spans="1:9">
      <c r="A28" s="23" t="s">
        <v>34</v>
      </c>
      <c r="B28" s="28">
        <v>72900</v>
      </c>
      <c r="C28" s="45" t="s">
        <v>35</v>
      </c>
      <c r="D28" s="28" t="s">
        <v>29</v>
      </c>
      <c r="E28" s="32">
        <v>31.82</v>
      </c>
      <c r="F28" s="32">
        <v>3.92</v>
      </c>
      <c r="G28" s="33">
        <f t="shared" si="1"/>
        <v>124.73439999999999</v>
      </c>
    </row>
    <row r="29" spans="1:9">
      <c r="A29" s="24"/>
      <c r="B29" s="25"/>
      <c r="C29" s="49"/>
      <c r="D29" s="25"/>
      <c r="E29" s="151" t="s">
        <v>365</v>
      </c>
      <c r="F29" s="152"/>
      <c r="G29" s="50">
        <f>SUM(G25:G28)</f>
        <v>2506.4353999999998</v>
      </c>
    </row>
    <row r="30" spans="1:9" ht="15.75" thickBot="1">
      <c r="A30" s="26"/>
      <c r="B30" s="26"/>
      <c r="C30" s="61"/>
      <c r="D30" s="26"/>
      <c r="E30" s="40"/>
      <c r="F30" s="40"/>
      <c r="G30" s="40"/>
    </row>
    <row r="31" spans="1:9" ht="15.75" thickBot="1">
      <c r="A31" s="22">
        <v>3</v>
      </c>
      <c r="B31" s="27"/>
      <c r="C31" s="71" t="s">
        <v>36</v>
      </c>
      <c r="D31" s="52"/>
      <c r="E31" s="39"/>
      <c r="F31" s="39"/>
      <c r="G31" s="53"/>
      <c r="I31" s="62"/>
    </row>
    <row r="32" spans="1:9">
      <c r="A32" s="23" t="s">
        <v>38</v>
      </c>
      <c r="B32" s="23" t="s">
        <v>37</v>
      </c>
      <c r="C32" s="47" t="s">
        <v>39</v>
      </c>
      <c r="D32" s="23" t="s">
        <v>6</v>
      </c>
      <c r="E32" s="33">
        <v>286.94</v>
      </c>
      <c r="F32" s="33">
        <v>58.47</v>
      </c>
      <c r="G32" s="33">
        <f t="shared" ref="G32:G37" si="2">SUM(E32*F32)</f>
        <v>16777.381799999999</v>
      </c>
      <c r="I32" s="62"/>
    </row>
    <row r="33" spans="1:9">
      <c r="A33" s="23" t="s">
        <v>41</v>
      </c>
      <c r="B33" s="23" t="s">
        <v>40</v>
      </c>
      <c r="C33" s="35" t="s">
        <v>42</v>
      </c>
      <c r="D33" s="28" t="s">
        <v>6</v>
      </c>
      <c r="E33" s="33">
        <v>286.94</v>
      </c>
      <c r="F33" s="32">
        <v>29.36</v>
      </c>
      <c r="G33" s="33">
        <f t="shared" si="2"/>
        <v>8424.5583999999999</v>
      </c>
      <c r="I33" s="62"/>
    </row>
    <row r="34" spans="1:9">
      <c r="A34" s="23" t="s">
        <v>43</v>
      </c>
      <c r="B34" s="23">
        <v>91</v>
      </c>
      <c r="C34" s="35" t="s">
        <v>44</v>
      </c>
      <c r="D34" s="28" t="s">
        <v>6</v>
      </c>
      <c r="E34" s="32">
        <v>29.83</v>
      </c>
      <c r="F34" s="32">
        <v>154</v>
      </c>
      <c r="G34" s="33">
        <f t="shared" si="2"/>
        <v>4593.82</v>
      </c>
      <c r="I34" s="62"/>
    </row>
    <row r="35" spans="1:9" ht="22.5">
      <c r="A35" s="23" t="s">
        <v>45</v>
      </c>
      <c r="B35" s="23">
        <v>6058</v>
      </c>
      <c r="C35" s="35" t="s">
        <v>46</v>
      </c>
      <c r="D35" s="28" t="s">
        <v>47</v>
      </c>
      <c r="E35" s="32">
        <v>26.83</v>
      </c>
      <c r="F35" s="32">
        <v>16.37</v>
      </c>
      <c r="G35" s="33">
        <f t="shared" si="2"/>
        <v>439.20710000000003</v>
      </c>
      <c r="I35" s="62"/>
    </row>
    <row r="36" spans="1:9">
      <c r="A36" s="23" t="s">
        <v>48</v>
      </c>
      <c r="B36" s="23">
        <v>72105</v>
      </c>
      <c r="C36" s="35" t="s">
        <v>49</v>
      </c>
      <c r="D36" s="28" t="s">
        <v>47</v>
      </c>
      <c r="E36" s="32">
        <v>59.88</v>
      </c>
      <c r="F36" s="32">
        <v>30.81</v>
      </c>
      <c r="G36" s="33">
        <f t="shared" si="2"/>
        <v>1844.9028000000001</v>
      </c>
      <c r="I36" s="62"/>
    </row>
    <row r="37" spans="1:9">
      <c r="A37" s="23" t="s">
        <v>50</v>
      </c>
      <c r="B37" s="23">
        <v>72107</v>
      </c>
      <c r="C37" s="35" t="s">
        <v>51</v>
      </c>
      <c r="D37" s="28" t="s">
        <v>47</v>
      </c>
      <c r="E37" s="32">
        <v>398.1</v>
      </c>
      <c r="F37" s="32">
        <v>15.38</v>
      </c>
      <c r="G37" s="33">
        <f t="shared" si="2"/>
        <v>6122.7780000000002</v>
      </c>
    </row>
    <row r="38" spans="1:9">
      <c r="A38" s="24"/>
      <c r="B38" s="25"/>
      <c r="C38" s="49"/>
      <c r="D38" s="25"/>
      <c r="E38" s="151" t="s">
        <v>366</v>
      </c>
      <c r="F38" s="152"/>
      <c r="G38" s="50">
        <f>SUM(G32:G37)</f>
        <v>38202.648099999999</v>
      </c>
    </row>
    <row r="39" spans="1:9" ht="15.75" thickBot="1">
      <c r="A39" s="26"/>
      <c r="B39" s="26"/>
      <c r="C39" s="61"/>
      <c r="D39" s="26"/>
      <c r="E39" s="40"/>
      <c r="F39" s="40"/>
      <c r="G39" s="40"/>
    </row>
    <row r="40" spans="1:9">
      <c r="A40" s="29">
        <v>4</v>
      </c>
      <c r="B40" s="30"/>
      <c r="C40" s="72" t="s">
        <v>52</v>
      </c>
      <c r="D40" s="63"/>
      <c r="E40" s="41"/>
      <c r="F40" s="41"/>
      <c r="G40" s="64"/>
    </row>
    <row r="41" spans="1:9">
      <c r="A41" s="31"/>
      <c r="B41" s="28"/>
      <c r="C41" s="65" t="s">
        <v>53</v>
      </c>
      <c r="D41" s="28"/>
      <c r="E41" s="32"/>
      <c r="F41" s="32"/>
      <c r="G41" s="33"/>
    </row>
    <row r="42" spans="1:9" ht="22.5">
      <c r="A42" s="31" t="s">
        <v>55</v>
      </c>
      <c r="B42" s="31" t="s">
        <v>54</v>
      </c>
      <c r="C42" s="35" t="s">
        <v>465</v>
      </c>
      <c r="D42" s="28" t="s">
        <v>47</v>
      </c>
      <c r="E42" s="32">
        <v>208</v>
      </c>
      <c r="F42" s="32">
        <v>30.59</v>
      </c>
      <c r="G42" s="33">
        <f t="shared" ref="G42:G55" si="3">SUM(E42*F42)</f>
        <v>6362.72</v>
      </c>
    </row>
    <row r="43" spans="1:9" ht="22.5">
      <c r="A43" s="31" t="s">
        <v>57</v>
      </c>
      <c r="B43" s="28" t="s">
        <v>56</v>
      </c>
      <c r="C43" s="35" t="s">
        <v>424</v>
      </c>
      <c r="D43" s="28" t="s">
        <v>58</v>
      </c>
      <c r="E43" s="32">
        <v>104</v>
      </c>
      <c r="F43" s="32">
        <v>6.25</v>
      </c>
      <c r="G43" s="33">
        <f t="shared" si="3"/>
        <v>650</v>
      </c>
    </row>
    <row r="44" spans="1:9">
      <c r="A44" s="31" t="s">
        <v>60</v>
      </c>
      <c r="B44" s="28" t="s">
        <v>59</v>
      </c>
      <c r="C44" s="35" t="s">
        <v>61</v>
      </c>
      <c r="D44" s="28" t="s">
        <v>29</v>
      </c>
      <c r="E44" s="32">
        <v>1.38</v>
      </c>
      <c r="F44" s="32">
        <v>96.81</v>
      </c>
      <c r="G44" s="33">
        <f t="shared" si="3"/>
        <v>133.59780000000001</v>
      </c>
    </row>
    <row r="45" spans="1:9">
      <c r="A45" s="31" t="s">
        <v>63</v>
      </c>
      <c r="B45" s="28" t="s">
        <v>62</v>
      </c>
      <c r="C45" s="35" t="s">
        <v>64</v>
      </c>
      <c r="D45" s="28" t="s">
        <v>6</v>
      </c>
      <c r="E45" s="32">
        <v>218.32</v>
      </c>
      <c r="F45" s="32">
        <v>15.89</v>
      </c>
      <c r="G45" s="33">
        <f t="shared" si="3"/>
        <v>3469.1048000000001</v>
      </c>
    </row>
    <row r="46" spans="1:9" ht="22.5">
      <c r="A46" s="31" t="s">
        <v>65</v>
      </c>
      <c r="B46" s="28" t="s">
        <v>56</v>
      </c>
      <c r="C46" s="35" t="s">
        <v>425</v>
      </c>
      <c r="D46" s="28" t="s">
        <v>58</v>
      </c>
      <c r="E46" s="32">
        <v>903.48</v>
      </c>
      <c r="F46" s="32">
        <v>6.25</v>
      </c>
      <c r="G46" s="33">
        <f t="shared" si="3"/>
        <v>5646.75</v>
      </c>
    </row>
    <row r="47" spans="1:9" ht="22.5">
      <c r="A47" s="31" t="s">
        <v>67</v>
      </c>
      <c r="B47" s="28" t="s">
        <v>66</v>
      </c>
      <c r="C47" s="35" t="s">
        <v>466</v>
      </c>
      <c r="D47" s="28" t="s">
        <v>58</v>
      </c>
      <c r="E47" s="32">
        <v>369.03</v>
      </c>
      <c r="F47" s="32">
        <v>6.65</v>
      </c>
      <c r="G47" s="33">
        <f t="shared" si="3"/>
        <v>2454.0495000000001</v>
      </c>
    </row>
    <row r="48" spans="1:9" ht="22.5">
      <c r="A48" s="31" t="s">
        <v>69</v>
      </c>
      <c r="B48" s="28" t="s">
        <v>68</v>
      </c>
      <c r="C48" s="35" t="s">
        <v>426</v>
      </c>
      <c r="D48" s="28" t="s">
        <v>29</v>
      </c>
      <c r="E48" s="32">
        <v>20.23</v>
      </c>
      <c r="F48" s="32">
        <v>357.16</v>
      </c>
      <c r="G48" s="33">
        <f t="shared" si="3"/>
        <v>7225.3468000000003</v>
      </c>
    </row>
    <row r="49" spans="1:7">
      <c r="A49" s="31"/>
      <c r="B49" s="28"/>
      <c r="C49" s="44" t="s">
        <v>70</v>
      </c>
      <c r="D49" s="28"/>
      <c r="E49" s="32"/>
      <c r="F49" s="32"/>
      <c r="G49" s="33"/>
    </row>
    <row r="50" spans="1:7" ht="33.75">
      <c r="A50" s="31" t="s">
        <v>71</v>
      </c>
      <c r="B50" s="28">
        <v>84216</v>
      </c>
      <c r="C50" s="35" t="s">
        <v>427</v>
      </c>
      <c r="D50" s="28" t="s">
        <v>6</v>
      </c>
      <c r="E50" s="32">
        <v>317.39</v>
      </c>
      <c r="F50" s="32">
        <v>19.91</v>
      </c>
      <c r="G50" s="33">
        <f t="shared" si="3"/>
        <v>6319.2348999999995</v>
      </c>
    </row>
    <row r="51" spans="1:7" ht="22.5">
      <c r="A51" s="31" t="s">
        <v>72</v>
      </c>
      <c r="B51" s="28" t="s">
        <v>56</v>
      </c>
      <c r="C51" s="35" t="s">
        <v>424</v>
      </c>
      <c r="D51" s="28" t="s">
        <v>58</v>
      </c>
      <c r="E51" s="32">
        <v>1454.95</v>
      </c>
      <c r="F51" s="32">
        <v>6.25</v>
      </c>
      <c r="G51" s="33">
        <f t="shared" si="3"/>
        <v>9093.4375</v>
      </c>
    </row>
    <row r="52" spans="1:7" ht="22.5">
      <c r="A52" s="31" t="s">
        <v>73</v>
      </c>
      <c r="B52" s="28" t="s">
        <v>66</v>
      </c>
      <c r="C52" s="35" t="s">
        <v>428</v>
      </c>
      <c r="D52" s="28" t="s">
        <v>58</v>
      </c>
      <c r="E52" s="32">
        <v>594.28</v>
      </c>
      <c r="F52" s="32">
        <v>6.65</v>
      </c>
      <c r="G52" s="33">
        <f t="shared" si="3"/>
        <v>3951.962</v>
      </c>
    </row>
    <row r="53" spans="1:7" ht="22.5">
      <c r="A53" s="31" t="s">
        <v>74</v>
      </c>
      <c r="B53" s="28" t="s">
        <v>68</v>
      </c>
      <c r="C53" s="35" t="s">
        <v>429</v>
      </c>
      <c r="D53" s="28" t="s">
        <v>29</v>
      </c>
      <c r="E53" s="32">
        <v>18.78</v>
      </c>
      <c r="F53" s="32">
        <v>357.16</v>
      </c>
      <c r="G53" s="33">
        <f t="shared" si="3"/>
        <v>6707.4648000000007</v>
      </c>
    </row>
    <row r="54" spans="1:7" ht="22.5" customHeight="1">
      <c r="A54" s="31" t="s">
        <v>75</v>
      </c>
      <c r="B54" s="31" t="s">
        <v>420</v>
      </c>
      <c r="C54" s="35" t="s">
        <v>430</v>
      </c>
      <c r="D54" s="28" t="s">
        <v>6</v>
      </c>
      <c r="E54" s="32">
        <v>303.42</v>
      </c>
      <c r="F54" s="32">
        <v>58.82</v>
      </c>
      <c r="G54" s="33">
        <f t="shared" si="3"/>
        <v>17847.164400000001</v>
      </c>
    </row>
    <row r="55" spans="1:7" ht="22.5">
      <c r="A55" s="31" t="s">
        <v>77</v>
      </c>
      <c r="B55" s="31" t="s">
        <v>76</v>
      </c>
      <c r="C55" s="35" t="s">
        <v>431</v>
      </c>
      <c r="D55" s="28" t="s">
        <v>47</v>
      </c>
      <c r="E55" s="32">
        <v>152.19999999999999</v>
      </c>
      <c r="F55" s="32">
        <v>11.73</v>
      </c>
      <c r="G55" s="33">
        <f t="shared" si="3"/>
        <v>1785.306</v>
      </c>
    </row>
    <row r="56" spans="1:7">
      <c r="A56" s="24"/>
      <c r="B56" s="25"/>
      <c r="C56" s="49"/>
      <c r="D56" s="25"/>
      <c r="E56" s="151" t="s">
        <v>367</v>
      </c>
      <c r="F56" s="152"/>
      <c r="G56" s="50">
        <f>SUM(G42:G55)</f>
        <v>71646.138500000001</v>
      </c>
    </row>
    <row r="57" spans="1:7" ht="15.75" thickBot="1">
      <c r="A57" s="26"/>
      <c r="B57" s="26"/>
      <c r="C57" s="61"/>
      <c r="D57" s="26"/>
      <c r="E57" s="40"/>
      <c r="F57" s="40"/>
      <c r="G57" s="40"/>
    </row>
    <row r="58" spans="1:7" ht="15.75" thickBot="1">
      <c r="A58" s="22">
        <v>5</v>
      </c>
      <c r="B58" s="27"/>
      <c r="C58" s="51" t="s">
        <v>78</v>
      </c>
      <c r="D58" s="52"/>
      <c r="E58" s="39"/>
      <c r="F58" s="39"/>
      <c r="G58" s="53"/>
    </row>
    <row r="59" spans="1:7" ht="22.5">
      <c r="A59" s="23" t="s">
        <v>80</v>
      </c>
      <c r="B59" s="23" t="s">
        <v>79</v>
      </c>
      <c r="C59" s="47" t="s">
        <v>432</v>
      </c>
      <c r="D59" s="23" t="s">
        <v>6</v>
      </c>
      <c r="E59" s="33">
        <v>790.91</v>
      </c>
      <c r="F59" s="33">
        <v>31.35</v>
      </c>
      <c r="G59" s="33">
        <f t="shared" ref="G59" si="4">SUM(E59*F59)</f>
        <v>24795.0285</v>
      </c>
    </row>
    <row r="60" spans="1:7">
      <c r="A60" s="23"/>
      <c r="B60" s="23"/>
      <c r="C60" s="48" t="s">
        <v>81</v>
      </c>
      <c r="D60" s="23"/>
      <c r="E60" s="33"/>
      <c r="F60" s="33"/>
      <c r="G60" s="33"/>
    </row>
    <row r="61" spans="1:7" ht="33.75">
      <c r="A61" s="23" t="s">
        <v>82</v>
      </c>
      <c r="B61" s="23" t="s">
        <v>493</v>
      </c>
      <c r="C61" s="35" t="s">
        <v>434</v>
      </c>
      <c r="D61" s="28" t="s">
        <v>6</v>
      </c>
      <c r="E61" s="32">
        <v>19.38</v>
      </c>
      <c r="F61" s="32">
        <v>35.47</v>
      </c>
      <c r="G61" s="33">
        <f t="shared" ref="G61" si="5">SUM(E61*F61)</f>
        <v>687.40859999999998</v>
      </c>
    </row>
    <row r="62" spans="1:7">
      <c r="A62" s="24"/>
      <c r="B62" s="25"/>
      <c r="C62" s="49"/>
      <c r="D62" s="25"/>
      <c r="E62" s="151" t="s">
        <v>368</v>
      </c>
      <c r="F62" s="152"/>
      <c r="G62" s="50">
        <f>SUM(G59:G61)</f>
        <v>25482.437099999999</v>
      </c>
    </row>
    <row r="63" spans="1:7" ht="15.75" thickBot="1">
      <c r="A63" s="26"/>
      <c r="B63" s="26"/>
      <c r="C63" s="61"/>
      <c r="D63" s="26"/>
      <c r="E63" s="40"/>
      <c r="F63" s="40"/>
      <c r="G63" s="40"/>
    </row>
    <row r="64" spans="1:7" ht="15.75" thickBot="1">
      <c r="A64" s="22">
        <v>6</v>
      </c>
      <c r="B64" s="27"/>
      <c r="C64" s="51" t="s">
        <v>83</v>
      </c>
      <c r="D64" s="52"/>
      <c r="E64" s="39"/>
      <c r="F64" s="39"/>
      <c r="G64" s="53"/>
    </row>
    <row r="65" spans="1:7">
      <c r="A65" s="23" t="s">
        <v>85</v>
      </c>
      <c r="B65" s="23" t="s">
        <v>84</v>
      </c>
      <c r="C65" s="47" t="s">
        <v>86</v>
      </c>
      <c r="D65" s="23" t="s">
        <v>6</v>
      </c>
      <c r="E65" s="33">
        <v>194.49</v>
      </c>
      <c r="F65" s="33">
        <v>6.37</v>
      </c>
      <c r="G65" s="33">
        <f t="shared" ref="G65:G67" si="6">SUM(E65*F65)</f>
        <v>1238.9013</v>
      </c>
    </row>
    <row r="66" spans="1:7">
      <c r="A66" s="23" t="s">
        <v>87</v>
      </c>
      <c r="B66" s="23">
        <v>83737</v>
      </c>
      <c r="C66" s="35" t="s">
        <v>88</v>
      </c>
      <c r="D66" s="28" t="s">
        <v>6</v>
      </c>
      <c r="E66" s="75">
        <v>1.6</v>
      </c>
      <c r="F66" s="32">
        <v>47.12</v>
      </c>
      <c r="G66" s="33">
        <f t="shared" si="6"/>
        <v>75.391999999999996</v>
      </c>
    </row>
    <row r="67" spans="1:7" ht="22.5">
      <c r="A67" s="23" t="s">
        <v>89</v>
      </c>
      <c r="B67" s="23">
        <v>83748</v>
      </c>
      <c r="C67" s="35" t="s">
        <v>433</v>
      </c>
      <c r="D67" s="28" t="s">
        <v>6</v>
      </c>
      <c r="E67" s="32">
        <v>1.6</v>
      </c>
      <c r="F67" s="32">
        <v>17.489999999999998</v>
      </c>
      <c r="G67" s="33">
        <f t="shared" si="6"/>
        <v>27.983999999999998</v>
      </c>
    </row>
    <row r="68" spans="1:7">
      <c r="A68" s="24"/>
      <c r="B68" s="25"/>
      <c r="C68" s="49"/>
      <c r="D68" s="25"/>
      <c r="E68" s="151" t="s">
        <v>369</v>
      </c>
      <c r="F68" s="152"/>
      <c r="G68" s="50">
        <f>SUM(G65:G67)</f>
        <v>1342.2773</v>
      </c>
    </row>
    <row r="69" spans="1:7" ht="15.75" thickBot="1">
      <c r="A69" s="26"/>
      <c r="B69" s="26"/>
      <c r="C69" s="61"/>
      <c r="D69" s="26"/>
      <c r="E69" s="40"/>
      <c r="F69" s="40"/>
      <c r="G69" s="40"/>
    </row>
    <row r="70" spans="1:7" ht="15.75" thickBot="1">
      <c r="A70" s="22">
        <v>7</v>
      </c>
      <c r="B70" s="27"/>
      <c r="C70" s="51" t="s">
        <v>90</v>
      </c>
      <c r="D70" s="52"/>
      <c r="E70" s="39"/>
      <c r="F70" s="39"/>
      <c r="G70" s="53"/>
    </row>
    <row r="71" spans="1:7">
      <c r="A71" s="23"/>
      <c r="B71" s="23"/>
      <c r="C71" s="48" t="s">
        <v>91</v>
      </c>
      <c r="D71" s="23"/>
      <c r="E71" s="33"/>
      <c r="F71" s="33"/>
      <c r="G71" s="33"/>
    </row>
    <row r="72" spans="1:7" ht="22.5">
      <c r="A72" s="23" t="s">
        <v>93</v>
      </c>
      <c r="B72" s="23" t="s">
        <v>92</v>
      </c>
      <c r="C72" s="47" t="s">
        <v>435</v>
      </c>
      <c r="D72" s="23" t="s">
        <v>6</v>
      </c>
      <c r="E72" s="33">
        <v>234.35</v>
      </c>
      <c r="F72" s="33">
        <v>34.32</v>
      </c>
      <c r="G72" s="33">
        <f t="shared" ref="G72:G101" si="7">SUM(E72*F72)</f>
        <v>8042.8919999999998</v>
      </c>
    </row>
    <row r="73" spans="1:7" ht="22.5">
      <c r="A73" s="23" t="s">
        <v>95</v>
      </c>
      <c r="B73" s="23" t="s">
        <v>94</v>
      </c>
      <c r="C73" s="47" t="s">
        <v>436</v>
      </c>
      <c r="D73" s="23" t="s">
        <v>6</v>
      </c>
      <c r="E73" s="33">
        <v>256.24</v>
      </c>
      <c r="F73" s="33">
        <v>11.48</v>
      </c>
      <c r="G73" s="33">
        <f t="shared" si="7"/>
        <v>2941.6352000000002</v>
      </c>
    </row>
    <row r="74" spans="1:7" ht="22.5">
      <c r="A74" s="23" t="s">
        <v>97</v>
      </c>
      <c r="B74" s="23" t="s">
        <v>96</v>
      </c>
      <c r="C74" s="47" t="s">
        <v>443</v>
      </c>
      <c r="D74" s="23" t="s">
        <v>6</v>
      </c>
      <c r="E74" s="33">
        <v>219.72</v>
      </c>
      <c r="F74" s="33">
        <v>26.84</v>
      </c>
      <c r="G74" s="33">
        <f t="shared" si="7"/>
        <v>5897.2848000000004</v>
      </c>
    </row>
    <row r="75" spans="1:7" ht="22.5">
      <c r="A75" s="23" t="s">
        <v>98</v>
      </c>
      <c r="B75" s="23" t="s">
        <v>487</v>
      </c>
      <c r="C75" s="47" t="s">
        <v>99</v>
      </c>
      <c r="D75" s="23" t="s">
        <v>6</v>
      </c>
      <c r="E75" s="33">
        <v>63.76</v>
      </c>
      <c r="F75" s="33">
        <v>48.6</v>
      </c>
      <c r="G75" s="33">
        <f t="shared" si="7"/>
        <v>3098.7359999999999</v>
      </c>
    </row>
    <row r="76" spans="1:7">
      <c r="A76" s="23" t="s">
        <v>100</v>
      </c>
      <c r="B76" s="23">
        <v>266</v>
      </c>
      <c r="C76" s="47" t="s">
        <v>101</v>
      </c>
      <c r="D76" s="23" t="s">
        <v>29</v>
      </c>
      <c r="E76" s="33">
        <v>14.29</v>
      </c>
      <c r="F76" s="33">
        <v>15</v>
      </c>
      <c r="G76" s="33">
        <f t="shared" si="7"/>
        <v>214.35</v>
      </c>
    </row>
    <row r="77" spans="1:7">
      <c r="A77" s="23" t="s">
        <v>103</v>
      </c>
      <c r="B77" s="23" t="s">
        <v>102</v>
      </c>
      <c r="C77" s="35" t="s">
        <v>104</v>
      </c>
      <c r="D77" s="28" t="s">
        <v>47</v>
      </c>
      <c r="E77" s="32">
        <v>29.9</v>
      </c>
      <c r="F77" s="32">
        <v>27.08</v>
      </c>
      <c r="G77" s="33">
        <f t="shared" si="7"/>
        <v>809.69199999999989</v>
      </c>
    </row>
    <row r="78" spans="1:7" ht="22.5">
      <c r="A78" s="23" t="s">
        <v>106</v>
      </c>
      <c r="B78" s="23" t="s">
        <v>105</v>
      </c>
      <c r="C78" s="35" t="s">
        <v>437</v>
      </c>
      <c r="D78" s="28" t="s">
        <v>6</v>
      </c>
      <c r="E78" s="32">
        <v>11.96</v>
      </c>
      <c r="F78" s="32">
        <v>30.35</v>
      </c>
      <c r="G78" s="33">
        <f t="shared" si="7"/>
        <v>362.98600000000005</v>
      </c>
    </row>
    <row r="79" spans="1:7" ht="22.5">
      <c r="A79" s="23" t="s">
        <v>107</v>
      </c>
      <c r="B79" s="23">
        <v>6060</v>
      </c>
      <c r="C79" s="35" t="s">
        <v>438</v>
      </c>
      <c r="D79" s="28" t="s">
        <v>6</v>
      </c>
      <c r="E79" s="32">
        <v>234.35</v>
      </c>
      <c r="F79" s="32">
        <v>20.39</v>
      </c>
      <c r="G79" s="33">
        <f t="shared" si="7"/>
        <v>4778.3964999999998</v>
      </c>
    </row>
    <row r="80" spans="1:7" ht="22.5">
      <c r="A80" s="23" t="s">
        <v>108</v>
      </c>
      <c r="B80" s="23" t="s">
        <v>488</v>
      </c>
      <c r="C80" s="35" t="s">
        <v>439</v>
      </c>
      <c r="D80" s="28" t="s">
        <v>47</v>
      </c>
      <c r="E80" s="32">
        <v>204.25</v>
      </c>
      <c r="F80" s="32">
        <v>8.51</v>
      </c>
      <c r="G80" s="33">
        <f t="shared" si="7"/>
        <v>1738.1675</v>
      </c>
    </row>
    <row r="81" spans="1:7">
      <c r="A81" s="23" t="s">
        <v>109</v>
      </c>
      <c r="B81" s="23">
        <v>84161</v>
      </c>
      <c r="C81" s="35" t="s">
        <v>110</v>
      </c>
      <c r="D81" s="28" t="s">
        <v>47</v>
      </c>
      <c r="E81" s="32">
        <v>27.45</v>
      </c>
      <c r="F81" s="32">
        <v>47.78</v>
      </c>
      <c r="G81" s="33">
        <f t="shared" si="7"/>
        <v>1311.5609999999999</v>
      </c>
    </row>
    <row r="82" spans="1:7">
      <c r="A82" s="23"/>
      <c r="B82" s="23"/>
      <c r="C82" s="44" t="s">
        <v>111</v>
      </c>
      <c r="D82" s="28"/>
      <c r="E82" s="32"/>
      <c r="F82" s="32"/>
      <c r="G82" s="33"/>
    </row>
    <row r="83" spans="1:7" ht="22.5">
      <c r="A83" s="23" t="s">
        <v>112</v>
      </c>
      <c r="B83" s="23">
        <v>5975</v>
      </c>
      <c r="C83" s="35" t="s">
        <v>440</v>
      </c>
      <c r="D83" s="28" t="s">
        <v>6</v>
      </c>
      <c r="E83" s="32">
        <v>678.77</v>
      </c>
      <c r="F83" s="32">
        <v>4.28</v>
      </c>
      <c r="G83" s="33">
        <f t="shared" si="7"/>
        <v>2905.1356000000001</v>
      </c>
    </row>
    <row r="84" spans="1:7" ht="22.5">
      <c r="A84" s="23" t="s">
        <v>113</v>
      </c>
      <c r="B84" s="23">
        <v>5974</v>
      </c>
      <c r="C84" s="35" t="s">
        <v>441</v>
      </c>
      <c r="D84" s="28" t="s">
        <v>6</v>
      </c>
      <c r="E84" s="32">
        <v>899.04</v>
      </c>
      <c r="F84" s="32">
        <v>3.44</v>
      </c>
      <c r="G84" s="33">
        <f t="shared" si="7"/>
        <v>3092.6976</v>
      </c>
    </row>
    <row r="85" spans="1:7" ht="22.5">
      <c r="A85" s="23" t="s">
        <v>115</v>
      </c>
      <c r="B85" s="23" t="s">
        <v>114</v>
      </c>
      <c r="C85" s="35" t="s">
        <v>444</v>
      </c>
      <c r="D85" s="28" t="s">
        <v>6</v>
      </c>
      <c r="E85" s="32">
        <v>1577.81</v>
      </c>
      <c r="F85" s="32">
        <v>18.52</v>
      </c>
      <c r="G85" s="33">
        <f t="shared" si="7"/>
        <v>29221.0412</v>
      </c>
    </row>
    <row r="86" spans="1:7" ht="22.5">
      <c r="A86" s="23" t="s">
        <v>116</v>
      </c>
      <c r="B86" s="23" t="s">
        <v>489</v>
      </c>
      <c r="C86" s="35" t="s">
        <v>442</v>
      </c>
      <c r="D86" s="28" t="s">
        <v>6</v>
      </c>
      <c r="E86" s="32">
        <v>219.81</v>
      </c>
      <c r="F86" s="32">
        <v>21.19</v>
      </c>
      <c r="G86" s="33">
        <f t="shared" si="7"/>
        <v>4657.7739000000001</v>
      </c>
    </row>
    <row r="87" spans="1:7">
      <c r="A87" s="23" t="s">
        <v>118</v>
      </c>
      <c r="B87" s="23" t="s">
        <v>117</v>
      </c>
      <c r="C87" s="45" t="s">
        <v>119</v>
      </c>
      <c r="D87" s="28" t="s">
        <v>6</v>
      </c>
      <c r="E87" s="32">
        <v>679.86</v>
      </c>
      <c r="F87" s="32">
        <v>11.34</v>
      </c>
      <c r="G87" s="33">
        <f t="shared" si="7"/>
        <v>7709.6124</v>
      </c>
    </row>
    <row r="88" spans="1:7">
      <c r="A88" s="23" t="s">
        <v>121</v>
      </c>
      <c r="B88" s="23" t="s">
        <v>120</v>
      </c>
      <c r="C88" s="35" t="s">
        <v>122</v>
      </c>
      <c r="D88" s="28" t="s">
        <v>6</v>
      </c>
      <c r="E88" s="32">
        <v>679.86</v>
      </c>
      <c r="F88" s="32">
        <v>7.91</v>
      </c>
      <c r="G88" s="33">
        <f t="shared" si="7"/>
        <v>5377.6926000000003</v>
      </c>
    </row>
    <row r="89" spans="1:7">
      <c r="A89" s="23" t="s">
        <v>123</v>
      </c>
      <c r="B89" s="23">
        <v>84088</v>
      </c>
      <c r="C89" s="35" t="s">
        <v>124</v>
      </c>
      <c r="D89" s="28" t="s">
        <v>47</v>
      </c>
      <c r="E89" s="32">
        <v>33.75</v>
      </c>
      <c r="F89" s="32">
        <v>47.78</v>
      </c>
      <c r="G89" s="33">
        <f t="shared" si="7"/>
        <v>1612.575</v>
      </c>
    </row>
    <row r="90" spans="1:7">
      <c r="A90" s="23" t="s">
        <v>126</v>
      </c>
      <c r="B90" s="23" t="s">
        <v>125</v>
      </c>
      <c r="C90" s="35" t="s">
        <v>127</v>
      </c>
      <c r="D90" s="28" t="s">
        <v>6</v>
      </c>
      <c r="E90" s="32">
        <v>690.13</v>
      </c>
      <c r="F90" s="32">
        <v>13.12</v>
      </c>
      <c r="G90" s="33">
        <f t="shared" si="7"/>
        <v>9054.5055999999986</v>
      </c>
    </row>
    <row r="91" spans="1:7">
      <c r="A91" s="23"/>
      <c r="B91" s="23"/>
      <c r="C91" s="44" t="s">
        <v>128</v>
      </c>
      <c r="D91" s="28"/>
      <c r="E91" s="32"/>
      <c r="F91" s="32"/>
      <c r="G91" s="33"/>
    </row>
    <row r="92" spans="1:7" ht="24.75" customHeight="1">
      <c r="A92" s="23" t="s">
        <v>129</v>
      </c>
      <c r="B92" s="23">
        <v>5975</v>
      </c>
      <c r="C92" s="35" t="s">
        <v>445</v>
      </c>
      <c r="D92" s="28" t="s">
        <v>6</v>
      </c>
      <c r="E92" s="32">
        <v>285.93</v>
      </c>
      <c r="F92" s="32">
        <v>4.28</v>
      </c>
      <c r="G92" s="33">
        <f t="shared" si="7"/>
        <v>1223.7804000000001</v>
      </c>
    </row>
    <row r="93" spans="1:7" ht="22.5">
      <c r="A93" s="23" t="s">
        <v>131</v>
      </c>
      <c r="B93" s="23" t="s">
        <v>130</v>
      </c>
      <c r="C93" s="35" t="s">
        <v>467</v>
      </c>
      <c r="D93" s="28" t="s">
        <v>6</v>
      </c>
      <c r="E93" s="32">
        <v>285.93</v>
      </c>
      <c r="F93" s="32">
        <v>14.89</v>
      </c>
      <c r="G93" s="33">
        <f t="shared" si="7"/>
        <v>4257.4976999999999</v>
      </c>
    </row>
    <row r="94" spans="1:7">
      <c r="A94" s="23" t="s">
        <v>133</v>
      </c>
      <c r="B94" s="23" t="s">
        <v>132</v>
      </c>
      <c r="C94" s="35" t="s">
        <v>134</v>
      </c>
      <c r="D94" s="28" t="s">
        <v>6</v>
      </c>
      <c r="E94" s="32">
        <v>257.39999999999998</v>
      </c>
      <c r="F94" s="32">
        <v>8.7799999999999994</v>
      </c>
      <c r="G94" s="33">
        <f t="shared" si="7"/>
        <v>2259.9719999999998</v>
      </c>
    </row>
    <row r="95" spans="1:7">
      <c r="A95" s="23" t="s">
        <v>135</v>
      </c>
      <c r="B95" s="23" t="s">
        <v>120</v>
      </c>
      <c r="C95" s="35" t="s">
        <v>122</v>
      </c>
      <c r="D95" s="28" t="s">
        <v>6</v>
      </c>
      <c r="E95" s="32">
        <v>257.39999999999998</v>
      </c>
      <c r="F95" s="32">
        <v>7.91</v>
      </c>
      <c r="G95" s="33">
        <f t="shared" si="7"/>
        <v>2036.0339999999999</v>
      </c>
    </row>
    <row r="96" spans="1:7">
      <c r="A96" s="23" t="s">
        <v>136</v>
      </c>
      <c r="B96" s="23" t="s">
        <v>125</v>
      </c>
      <c r="C96" s="35" t="s">
        <v>127</v>
      </c>
      <c r="D96" s="28" t="s">
        <v>6</v>
      </c>
      <c r="E96" s="32">
        <v>35.21</v>
      </c>
      <c r="F96" s="32">
        <v>13.12</v>
      </c>
      <c r="G96" s="33">
        <f t="shared" si="7"/>
        <v>461.95519999999999</v>
      </c>
    </row>
    <row r="97" spans="1:7">
      <c r="A97" s="23" t="s">
        <v>138</v>
      </c>
      <c r="B97" s="23" t="s">
        <v>137</v>
      </c>
      <c r="C97" s="35" t="s">
        <v>139</v>
      </c>
      <c r="D97" s="28" t="s">
        <v>6</v>
      </c>
      <c r="E97" s="32">
        <v>6.68</v>
      </c>
      <c r="F97" s="32">
        <v>44.79</v>
      </c>
      <c r="G97" s="33">
        <f t="shared" si="7"/>
        <v>299.19720000000001</v>
      </c>
    </row>
    <row r="98" spans="1:7">
      <c r="A98" s="23"/>
      <c r="B98" s="23"/>
      <c r="C98" s="67" t="s">
        <v>140</v>
      </c>
      <c r="D98" s="28"/>
      <c r="E98" s="32"/>
      <c r="F98" s="32"/>
      <c r="G98" s="33"/>
    </row>
    <row r="99" spans="1:7" ht="22.5">
      <c r="A99" s="23" t="s">
        <v>141</v>
      </c>
      <c r="B99" s="23">
        <v>5975</v>
      </c>
      <c r="C99" s="35" t="s">
        <v>446</v>
      </c>
      <c r="D99" s="28" t="s">
        <v>6</v>
      </c>
      <c r="E99" s="32">
        <v>38.76</v>
      </c>
      <c r="F99" s="32">
        <v>4.28</v>
      </c>
      <c r="G99" s="33">
        <f t="shared" si="7"/>
        <v>165.89279999999999</v>
      </c>
    </row>
    <row r="100" spans="1:7" ht="22.5">
      <c r="A100" s="23" t="s">
        <v>142</v>
      </c>
      <c r="B100" s="23" t="s">
        <v>114</v>
      </c>
      <c r="C100" s="35" t="s">
        <v>447</v>
      </c>
      <c r="D100" s="28" t="s">
        <v>6</v>
      </c>
      <c r="E100" s="32">
        <v>38.76</v>
      </c>
      <c r="F100" s="32">
        <v>18.52</v>
      </c>
      <c r="G100" s="33">
        <f t="shared" si="7"/>
        <v>717.83519999999999</v>
      </c>
    </row>
    <row r="101" spans="1:7">
      <c r="A101" s="23" t="s">
        <v>143</v>
      </c>
      <c r="B101" s="23" t="s">
        <v>125</v>
      </c>
      <c r="C101" s="35" t="s">
        <v>127</v>
      </c>
      <c r="D101" s="28" t="s">
        <v>6</v>
      </c>
      <c r="E101" s="32">
        <v>38.76</v>
      </c>
      <c r="F101" s="32">
        <v>13.12</v>
      </c>
      <c r="G101" s="33">
        <f t="shared" si="7"/>
        <v>508.53119999999996</v>
      </c>
    </row>
    <row r="102" spans="1:7">
      <c r="A102" s="24"/>
      <c r="B102" s="25"/>
      <c r="C102" s="49"/>
      <c r="D102" s="25"/>
      <c r="E102" s="151" t="s">
        <v>370</v>
      </c>
      <c r="F102" s="152"/>
      <c r="G102" s="50">
        <f>SUM(G72:G101)</f>
        <v>104757.43059999999</v>
      </c>
    </row>
    <row r="103" spans="1:7" ht="15.75" thickBot="1">
      <c r="A103" s="26"/>
      <c r="B103" s="26"/>
      <c r="C103" s="61"/>
      <c r="D103" s="26"/>
      <c r="E103" s="40"/>
      <c r="F103" s="40"/>
      <c r="G103" s="40"/>
    </row>
    <row r="104" spans="1:7" ht="15.75" thickBot="1">
      <c r="A104" s="22">
        <v>8</v>
      </c>
      <c r="B104" s="27"/>
      <c r="C104" s="51" t="s">
        <v>144</v>
      </c>
      <c r="D104" s="52"/>
      <c r="E104" s="39"/>
      <c r="F104" s="39"/>
      <c r="G104" s="53"/>
    </row>
    <row r="105" spans="1:7">
      <c r="A105" s="23"/>
      <c r="B105" s="23"/>
      <c r="C105" s="68" t="s">
        <v>145</v>
      </c>
      <c r="D105" s="23"/>
      <c r="E105" s="33"/>
      <c r="F105" s="33"/>
      <c r="G105" s="33"/>
    </row>
    <row r="106" spans="1:7" ht="22.5">
      <c r="A106" s="23" t="s">
        <v>147</v>
      </c>
      <c r="B106" s="23" t="s">
        <v>146</v>
      </c>
      <c r="C106" s="35" t="s">
        <v>448</v>
      </c>
      <c r="D106" s="28" t="s">
        <v>1</v>
      </c>
      <c r="E106" s="32">
        <v>6</v>
      </c>
      <c r="F106" s="32">
        <v>264.27999999999997</v>
      </c>
      <c r="G106" s="33">
        <f t="shared" ref="G106:G122" si="8">SUM(E106*F106)</f>
        <v>1585.6799999999998</v>
      </c>
    </row>
    <row r="107" spans="1:7" ht="22.5">
      <c r="A107" s="23" t="s">
        <v>149</v>
      </c>
      <c r="B107" s="23" t="s">
        <v>148</v>
      </c>
      <c r="C107" s="35" t="s">
        <v>449</v>
      </c>
      <c r="D107" s="28" t="s">
        <v>1</v>
      </c>
      <c r="E107" s="32">
        <v>12</v>
      </c>
      <c r="F107" s="32">
        <v>382.49</v>
      </c>
      <c r="G107" s="33">
        <f t="shared" si="8"/>
        <v>4589.88</v>
      </c>
    </row>
    <row r="108" spans="1:7" ht="22.5">
      <c r="A108" s="23" t="s">
        <v>150</v>
      </c>
      <c r="B108" s="23">
        <v>250</v>
      </c>
      <c r="C108" s="35" t="s">
        <v>452</v>
      </c>
      <c r="D108" s="28" t="s">
        <v>1</v>
      </c>
      <c r="E108" s="32">
        <v>1</v>
      </c>
      <c r="F108" s="32">
        <v>382.49</v>
      </c>
      <c r="G108" s="33">
        <f t="shared" si="8"/>
        <v>382.49</v>
      </c>
    </row>
    <row r="109" spans="1:7" ht="22.5">
      <c r="A109" s="23" t="s">
        <v>152</v>
      </c>
      <c r="B109" s="23" t="s">
        <v>151</v>
      </c>
      <c r="C109" s="35" t="s">
        <v>450</v>
      </c>
      <c r="D109" s="28" t="s">
        <v>1</v>
      </c>
      <c r="E109" s="32">
        <v>19</v>
      </c>
      <c r="F109" s="32">
        <v>51.36</v>
      </c>
      <c r="G109" s="33">
        <f t="shared" si="8"/>
        <v>975.84</v>
      </c>
    </row>
    <row r="110" spans="1:7" ht="22.5">
      <c r="A110" s="23" t="s">
        <v>153</v>
      </c>
      <c r="B110" s="23">
        <v>84875</v>
      </c>
      <c r="C110" s="35" t="s">
        <v>451</v>
      </c>
      <c r="D110" s="28" t="s">
        <v>1</v>
      </c>
      <c r="E110" s="32">
        <v>1</v>
      </c>
      <c r="F110" s="32">
        <v>511.13</v>
      </c>
      <c r="G110" s="33">
        <f t="shared" si="8"/>
        <v>511.13</v>
      </c>
    </row>
    <row r="111" spans="1:7" ht="22.5">
      <c r="A111" s="23" t="s">
        <v>154</v>
      </c>
      <c r="B111" s="23">
        <v>84875</v>
      </c>
      <c r="C111" s="35" t="s">
        <v>453</v>
      </c>
      <c r="D111" s="28" t="s">
        <v>1</v>
      </c>
      <c r="E111" s="32">
        <v>1</v>
      </c>
      <c r="F111" s="32">
        <v>511.13</v>
      </c>
      <c r="G111" s="33">
        <f t="shared" si="8"/>
        <v>511.13</v>
      </c>
    </row>
    <row r="112" spans="1:7" ht="22.5">
      <c r="A112" s="23" t="s">
        <v>155</v>
      </c>
      <c r="B112" s="23">
        <v>84876</v>
      </c>
      <c r="C112" s="35" t="s">
        <v>454</v>
      </c>
      <c r="D112" s="28" t="s">
        <v>1</v>
      </c>
      <c r="E112" s="32">
        <v>1</v>
      </c>
      <c r="F112" s="32">
        <v>550.44000000000005</v>
      </c>
      <c r="G112" s="33">
        <f t="shared" si="8"/>
        <v>550.44000000000005</v>
      </c>
    </row>
    <row r="113" spans="1:7" ht="22.5">
      <c r="A113" s="23" t="s">
        <v>157</v>
      </c>
      <c r="B113" s="23" t="s">
        <v>156</v>
      </c>
      <c r="C113" s="35" t="s">
        <v>455</v>
      </c>
      <c r="D113" s="28" t="s">
        <v>6</v>
      </c>
      <c r="E113" s="32">
        <v>122.85</v>
      </c>
      <c r="F113" s="32">
        <v>13.47</v>
      </c>
      <c r="G113" s="33">
        <f t="shared" si="8"/>
        <v>1654.7895000000001</v>
      </c>
    </row>
    <row r="114" spans="1:7">
      <c r="A114" s="23"/>
      <c r="B114" s="23"/>
      <c r="C114" s="69" t="s">
        <v>158</v>
      </c>
      <c r="D114" s="28"/>
      <c r="E114" s="32"/>
      <c r="F114" s="32"/>
      <c r="G114" s="33"/>
    </row>
    <row r="115" spans="1:7">
      <c r="A115" s="23" t="s">
        <v>160</v>
      </c>
      <c r="B115" s="23" t="s">
        <v>159</v>
      </c>
      <c r="C115" s="35" t="s">
        <v>161</v>
      </c>
      <c r="D115" s="28" t="s">
        <v>6</v>
      </c>
      <c r="E115" s="32">
        <v>28.36</v>
      </c>
      <c r="F115" s="32">
        <v>300.57</v>
      </c>
      <c r="G115" s="33">
        <f t="shared" si="8"/>
        <v>8524.1651999999995</v>
      </c>
    </row>
    <row r="116" spans="1:7">
      <c r="A116" s="23" t="s">
        <v>162</v>
      </c>
      <c r="B116" s="23" t="s">
        <v>490</v>
      </c>
      <c r="C116" s="35" t="s">
        <v>163</v>
      </c>
      <c r="D116" s="28" t="s">
        <v>6</v>
      </c>
      <c r="E116" s="32">
        <v>1.6</v>
      </c>
      <c r="F116" s="32">
        <v>374.59</v>
      </c>
      <c r="G116" s="33">
        <f t="shared" si="8"/>
        <v>599.34399999999994</v>
      </c>
    </row>
    <row r="117" spans="1:7">
      <c r="A117" s="23" t="s">
        <v>165</v>
      </c>
      <c r="B117" s="23" t="s">
        <v>164</v>
      </c>
      <c r="C117" s="35" t="s">
        <v>166</v>
      </c>
      <c r="D117" s="28" t="s">
        <v>6</v>
      </c>
      <c r="E117" s="32">
        <v>12.43</v>
      </c>
      <c r="F117" s="32">
        <v>391.6</v>
      </c>
      <c r="G117" s="33">
        <f t="shared" si="8"/>
        <v>4867.5879999999997</v>
      </c>
    </row>
    <row r="118" spans="1:7">
      <c r="A118" s="23" t="s">
        <v>167</v>
      </c>
      <c r="B118" s="23">
        <v>248</v>
      </c>
      <c r="C118" s="35" t="s">
        <v>168</v>
      </c>
      <c r="D118" s="28" t="s">
        <v>1</v>
      </c>
      <c r="E118" s="32">
        <v>1</v>
      </c>
      <c r="F118" s="32">
        <v>350</v>
      </c>
      <c r="G118" s="33">
        <f t="shared" si="8"/>
        <v>350</v>
      </c>
    </row>
    <row r="119" spans="1:7">
      <c r="A119" s="23"/>
      <c r="B119" s="23"/>
      <c r="C119" s="44" t="s">
        <v>169</v>
      </c>
      <c r="D119" s="28"/>
      <c r="E119" s="32"/>
      <c r="F119" s="32"/>
      <c r="G119" s="33"/>
    </row>
    <row r="120" spans="1:7">
      <c r="A120" s="23" t="s">
        <v>170</v>
      </c>
      <c r="B120" s="23">
        <v>72121</v>
      </c>
      <c r="C120" s="35" t="s">
        <v>171</v>
      </c>
      <c r="D120" s="28" t="s">
        <v>6</v>
      </c>
      <c r="E120" s="32">
        <v>17.43</v>
      </c>
      <c r="F120" s="32">
        <v>185.35</v>
      </c>
      <c r="G120" s="33">
        <f t="shared" si="8"/>
        <v>3230.6504999999997</v>
      </c>
    </row>
    <row r="121" spans="1:7">
      <c r="A121" s="23" t="s">
        <v>172</v>
      </c>
      <c r="B121" s="23">
        <v>72116</v>
      </c>
      <c r="C121" s="35" t="s">
        <v>173</v>
      </c>
      <c r="D121" s="28" t="s">
        <v>6</v>
      </c>
      <c r="E121" s="32">
        <v>29.24</v>
      </c>
      <c r="F121" s="32">
        <v>46.51</v>
      </c>
      <c r="G121" s="33">
        <f t="shared" si="8"/>
        <v>1359.9523999999999</v>
      </c>
    </row>
    <row r="122" spans="1:7">
      <c r="A122" s="23" t="s">
        <v>174</v>
      </c>
      <c r="B122" s="23">
        <v>85005</v>
      </c>
      <c r="C122" s="35" t="s">
        <v>175</v>
      </c>
      <c r="D122" s="28" t="s">
        <v>6</v>
      </c>
      <c r="E122" s="32">
        <v>2.84</v>
      </c>
      <c r="F122" s="32">
        <v>157.26</v>
      </c>
      <c r="G122" s="33">
        <f t="shared" si="8"/>
        <v>446.61839999999995</v>
      </c>
    </row>
    <row r="123" spans="1:7">
      <c r="A123" s="24"/>
      <c r="B123" s="25"/>
      <c r="C123" s="49"/>
      <c r="D123" s="25"/>
      <c r="E123" s="151" t="s">
        <v>371</v>
      </c>
      <c r="F123" s="152"/>
      <c r="G123" s="50">
        <f>SUM(G105:G122)</f>
        <v>30139.697999999997</v>
      </c>
    </row>
    <row r="124" spans="1:7" ht="15.75" thickBot="1">
      <c r="A124" s="26"/>
      <c r="B124" s="26"/>
      <c r="C124" s="61"/>
      <c r="D124" s="26"/>
      <c r="E124" s="40"/>
      <c r="F124" s="40"/>
      <c r="G124" s="40"/>
    </row>
    <row r="125" spans="1:7" ht="15.75" thickBot="1">
      <c r="A125" s="22">
        <v>9</v>
      </c>
      <c r="B125" s="27"/>
      <c r="C125" s="51" t="s">
        <v>176</v>
      </c>
      <c r="D125" s="52"/>
      <c r="E125" s="39"/>
      <c r="F125" s="39"/>
      <c r="G125" s="53"/>
    </row>
    <row r="126" spans="1:7">
      <c r="A126" s="23"/>
      <c r="B126" s="23"/>
      <c r="C126" s="48" t="s">
        <v>177</v>
      </c>
      <c r="D126" s="23"/>
      <c r="E126" s="33"/>
      <c r="F126" s="33"/>
      <c r="G126" s="33"/>
    </row>
    <row r="127" spans="1:7">
      <c r="A127" s="23" t="s">
        <v>178</v>
      </c>
      <c r="B127" s="23" t="s">
        <v>13</v>
      </c>
      <c r="C127" s="47" t="s">
        <v>179</v>
      </c>
      <c r="D127" s="23" t="s">
        <v>180</v>
      </c>
      <c r="E127" s="33">
        <v>1</v>
      </c>
      <c r="F127" s="33">
        <v>1046.54</v>
      </c>
      <c r="G127" s="33">
        <f t="shared" ref="G127:G171" si="9">SUM(E127*F127)</f>
        <v>1046.54</v>
      </c>
    </row>
    <row r="128" spans="1:7">
      <c r="A128" s="23"/>
      <c r="B128" s="23"/>
      <c r="C128" s="48" t="s">
        <v>181</v>
      </c>
      <c r="D128" s="23"/>
      <c r="E128" s="33"/>
      <c r="F128" s="33"/>
      <c r="G128" s="33"/>
    </row>
    <row r="129" spans="1:7" ht="67.5">
      <c r="A129" s="23" t="s">
        <v>182</v>
      </c>
      <c r="B129" s="23">
        <v>23</v>
      </c>
      <c r="C129" s="47" t="s">
        <v>456</v>
      </c>
      <c r="D129" s="23" t="s">
        <v>1</v>
      </c>
      <c r="E129" s="33">
        <v>37</v>
      </c>
      <c r="F129" s="33">
        <v>67.099999999999994</v>
      </c>
      <c r="G129" s="33">
        <f t="shared" si="9"/>
        <v>2482.6999999999998</v>
      </c>
    </row>
    <row r="130" spans="1:7" ht="45.75" customHeight="1">
      <c r="A130" s="23" t="s">
        <v>183</v>
      </c>
      <c r="B130" s="23">
        <v>74</v>
      </c>
      <c r="C130" s="47" t="s">
        <v>457</v>
      </c>
      <c r="D130" s="23" t="s">
        <v>1</v>
      </c>
      <c r="E130" s="33">
        <v>8</v>
      </c>
      <c r="F130" s="33">
        <v>67.099999999999994</v>
      </c>
      <c r="G130" s="33">
        <f t="shared" si="9"/>
        <v>536.79999999999995</v>
      </c>
    </row>
    <row r="131" spans="1:7">
      <c r="A131" s="23" t="s">
        <v>184</v>
      </c>
      <c r="B131" s="23">
        <v>24</v>
      </c>
      <c r="C131" s="47" t="s">
        <v>185</v>
      </c>
      <c r="D131" s="23" t="s">
        <v>1</v>
      </c>
      <c r="E131" s="42">
        <v>18</v>
      </c>
      <c r="F131" s="33">
        <v>14</v>
      </c>
      <c r="G131" s="33">
        <f t="shared" si="9"/>
        <v>252</v>
      </c>
    </row>
    <row r="132" spans="1:7">
      <c r="A132" s="23" t="s">
        <v>186</v>
      </c>
      <c r="B132" s="23">
        <v>25</v>
      </c>
      <c r="C132" s="47" t="s">
        <v>187</v>
      </c>
      <c r="D132" s="23" t="s">
        <v>1</v>
      </c>
      <c r="E132" s="33">
        <v>3</v>
      </c>
      <c r="F132" s="33">
        <v>215</v>
      </c>
      <c r="G132" s="33">
        <f t="shared" si="9"/>
        <v>645</v>
      </c>
    </row>
    <row r="133" spans="1:7">
      <c r="A133" s="23" t="s">
        <v>188</v>
      </c>
      <c r="B133" s="23" t="s">
        <v>494</v>
      </c>
      <c r="C133" s="47" t="s">
        <v>189</v>
      </c>
      <c r="D133" s="23" t="s">
        <v>1</v>
      </c>
      <c r="E133" s="33">
        <v>2</v>
      </c>
      <c r="F133" s="33">
        <v>243.18</v>
      </c>
      <c r="G133" s="33">
        <f t="shared" si="9"/>
        <v>486.36</v>
      </c>
    </row>
    <row r="134" spans="1:7">
      <c r="A134" s="23" t="s">
        <v>190</v>
      </c>
      <c r="B134" s="23">
        <v>83399</v>
      </c>
      <c r="C134" s="47" t="s">
        <v>191</v>
      </c>
      <c r="D134" s="23" t="s">
        <v>1</v>
      </c>
      <c r="E134" s="33">
        <v>2</v>
      </c>
      <c r="F134" s="33">
        <v>34.25</v>
      </c>
      <c r="G134" s="33">
        <f t="shared" si="9"/>
        <v>68.5</v>
      </c>
    </row>
    <row r="135" spans="1:7">
      <c r="A135" s="23" t="s">
        <v>192</v>
      </c>
      <c r="B135" s="23">
        <v>255</v>
      </c>
      <c r="C135" s="47" t="s">
        <v>193</v>
      </c>
      <c r="D135" s="23" t="s">
        <v>194</v>
      </c>
      <c r="E135" s="33">
        <v>68</v>
      </c>
      <c r="F135" s="33">
        <v>35</v>
      </c>
      <c r="G135" s="33">
        <f t="shared" si="9"/>
        <v>2380</v>
      </c>
    </row>
    <row r="136" spans="1:7" ht="22.5">
      <c r="A136" s="23" t="s">
        <v>195</v>
      </c>
      <c r="B136" s="23">
        <v>72335</v>
      </c>
      <c r="C136" s="47" t="s">
        <v>196</v>
      </c>
      <c r="D136" s="23" t="s">
        <v>1</v>
      </c>
      <c r="E136" s="33">
        <v>2</v>
      </c>
      <c r="F136" s="33">
        <v>2.2999999999999998</v>
      </c>
      <c r="G136" s="33">
        <f t="shared" si="9"/>
        <v>4.5999999999999996</v>
      </c>
    </row>
    <row r="137" spans="1:7">
      <c r="A137" s="23" t="s">
        <v>197</v>
      </c>
      <c r="B137" s="23">
        <v>83566</v>
      </c>
      <c r="C137" s="47" t="s">
        <v>198</v>
      </c>
      <c r="D137" s="23" t="s">
        <v>1</v>
      </c>
      <c r="E137" s="33">
        <v>57</v>
      </c>
      <c r="F137" s="33">
        <v>15.97</v>
      </c>
      <c r="G137" s="33">
        <f t="shared" si="9"/>
        <v>910.29000000000008</v>
      </c>
    </row>
    <row r="138" spans="1:7">
      <c r="A138" s="23" t="s">
        <v>199</v>
      </c>
      <c r="B138" s="23">
        <v>83566</v>
      </c>
      <c r="C138" s="47" t="s">
        <v>200</v>
      </c>
      <c r="D138" s="23" t="s">
        <v>1</v>
      </c>
      <c r="E138" s="33">
        <v>2</v>
      </c>
      <c r="F138" s="33">
        <v>15.97</v>
      </c>
      <c r="G138" s="33">
        <f t="shared" si="9"/>
        <v>31.94</v>
      </c>
    </row>
    <row r="139" spans="1:7">
      <c r="A139" s="23" t="s">
        <v>201</v>
      </c>
      <c r="B139" s="23">
        <v>256</v>
      </c>
      <c r="C139" s="47" t="s">
        <v>202</v>
      </c>
      <c r="D139" s="23" t="s">
        <v>194</v>
      </c>
      <c r="E139" s="33">
        <v>61</v>
      </c>
      <c r="F139" s="33">
        <v>35</v>
      </c>
      <c r="G139" s="33">
        <f t="shared" si="9"/>
        <v>2135</v>
      </c>
    </row>
    <row r="140" spans="1:7">
      <c r="A140" s="23" t="s">
        <v>203</v>
      </c>
      <c r="B140" s="23">
        <v>72331</v>
      </c>
      <c r="C140" s="47" t="s">
        <v>204</v>
      </c>
      <c r="D140" s="23" t="s">
        <v>1</v>
      </c>
      <c r="E140" s="33">
        <v>15</v>
      </c>
      <c r="F140" s="33">
        <v>7.44</v>
      </c>
      <c r="G140" s="33">
        <f t="shared" si="9"/>
        <v>111.60000000000001</v>
      </c>
    </row>
    <row r="141" spans="1:7">
      <c r="A141" s="23" t="s">
        <v>205</v>
      </c>
      <c r="B141" s="23">
        <v>72332</v>
      </c>
      <c r="C141" s="47" t="s">
        <v>206</v>
      </c>
      <c r="D141" s="23" t="s">
        <v>1</v>
      </c>
      <c r="E141" s="33">
        <v>9</v>
      </c>
      <c r="F141" s="33">
        <v>13.28</v>
      </c>
      <c r="G141" s="33">
        <f t="shared" si="9"/>
        <v>119.52</v>
      </c>
    </row>
    <row r="142" spans="1:7">
      <c r="A142" s="23" t="s">
        <v>207</v>
      </c>
      <c r="B142" s="23">
        <v>83467</v>
      </c>
      <c r="C142" s="47" t="s">
        <v>208</v>
      </c>
      <c r="D142" s="23" t="s">
        <v>1</v>
      </c>
      <c r="E142" s="33">
        <v>2</v>
      </c>
      <c r="F142" s="33">
        <v>21.81</v>
      </c>
      <c r="G142" s="33">
        <f t="shared" si="9"/>
        <v>43.62</v>
      </c>
    </row>
    <row r="143" spans="1:7">
      <c r="A143" s="23" t="s">
        <v>209</v>
      </c>
      <c r="B143" s="23" t="s">
        <v>211</v>
      </c>
      <c r="C143" s="47" t="s">
        <v>210</v>
      </c>
      <c r="D143" s="23" t="s">
        <v>1</v>
      </c>
      <c r="E143" s="33">
        <v>1</v>
      </c>
      <c r="F143" s="33">
        <v>11.23</v>
      </c>
      <c r="G143" s="33">
        <f t="shared" si="9"/>
        <v>11.23</v>
      </c>
    </row>
    <row r="144" spans="1:7">
      <c r="A144" s="23" t="s">
        <v>212</v>
      </c>
      <c r="B144" s="23" t="s">
        <v>211</v>
      </c>
      <c r="C144" s="34" t="s">
        <v>210</v>
      </c>
      <c r="D144" s="23" t="s">
        <v>1</v>
      </c>
      <c r="E144" s="33">
        <v>2</v>
      </c>
      <c r="F144" s="33">
        <v>11.23</v>
      </c>
      <c r="G144" s="33">
        <f t="shared" si="9"/>
        <v>22.46</v>
      </c>
    </row>
    <row r="145" spans="1:7">
      <c r="A145" s="23" t="s">
        <v>213</v>
      </c>
      <c r="B145" s="23">
        <v>30</v>
      </c>
      <c r="C145" s="47" t="s">
        <v>214</v>
      </c>
      <c r="D145" s="23" t="s">
        <v>1</v>
      </c>
      <c r="E145" s="33">
        <v>9</v>
      </c>
      <c r="F145" s="33">
        <v>15.97</v>
      </c>
      <c r="G145" s="33">
        <f t="shared" si="9"/>
        <v>143.73000000000002</v>
      </c>
    </row>
    <row r="146" spans="1:7">
      <c r="A146" s="23" t="s">
        <v>215</v>
      </c>
      <c r="B146" s="23">
        <v>257</v>
      </c>
      <c r="C146" s="47" t="s">
        <v>216</v>
      </c>
      <c r="D146" s="23" t="s">
        <v>194</v>
      </c>
      <c r="E146" s="33">
        <v>29</v>
      </c>
      <c r="F146" s="33">
        <v>35</v>
      </c>
      <c r="G146" s="33">
        <f t="shared" si="9"/>
        <v>1015</v>
      </c>
    </row>
    <row r="147" spans="1:7">
      <c r="A147" s="23"/>
      <c r="B147" s="23"/>
      <c r="C147" s="48" t="s">
        <v>217</v>
      </c>
      <c r="D147" s="23"/>
      <c r="E147" s="33"/>
      <c r="F147" s="33"/>
      <c r="G147" s="33"/>
    </row>
    <row r="148" spans="1:7" ht="45">
      <c r="A148" s="23" t="s">
        <v>219</v>
      </c>
      <c r="B148" s="23" t="s">
        <v>218</v>
      </c>
      <c r="C148" s="47" t="s">
        <v>458</v>
      </c>
      <c r="D148" s="23" t="s">
        <v>1</v>
      </c>
      <c r="E148" s="33">
        <v>1</v>
      </c>
      <c r="F148" s="33">
        <v>198.52</v>
      </c>
      <c r="G148" s="33">
        <f t="shared" si="9"/>
        <v>198.52</v>
      </c>
    </row>
    <row r="149" spans="1:7">
      <c r="A149" s="23" t="s">
        <v>221</v>
      </c>
      <c r="B149" s="23" t="s">
        <v>220</v>
      </c>
      <c r="C149" s="34" t="s">
        <v>222</v>
      </c>
      <c r="D149" s="23" t="s">
        <v>1</v>
      </c>
      <c r="E149" s="33">
        <v>1</v>
      </c>
      <c r="F149" s="33">
        <v>211.67</v>
      </c>
      <c r="G149" s="33">
        <f t="shared" si="9"/>
        <v>211.67</v>
      </c>
    </row>
    <row r="150" spans="1:7">
      <c r="A150" s="23" t="s">
        <v>224</v>
      </c>
      <c r="B150" s="23" t="s">
        <v>223</v>
      </c>
      <c r="C150" s="47" t="s">
        <v>225</v>
      </c>
      <c r="D150" s="23" t="s">
        <v>1</v>
      </c>
      <c r="E150" s="33">
        <v>2</v>
      </c>
      <c r="F150" s="33">
        <v>83.39</v>
      </c>
      <c r="G150" s="33">
        <f t="shared" si="9"/>
        <v>166.78</v>
      </c>
    </row>
    <row r="151" spans="1:7">
      <c r="A151" s="23" t="s">
        <v>226</v>
      </c>
      <c r="B151" s="23">
        <v>8260</v>
      </c>
      <c r="C151" s="47" t="s">
        <v>227</v>
      </c>
      <c r="D151" s="23" t="s">
        <v>1</v>
      </c>
      <c r="E151" s="33">
        <v>1</v>
      </c>
      <c r="F151" s="33">
        <v>2230.0100000000002</v>
      </c>
      <c r="G151" s="33">
        <f t="shared" si="9"/>
        <v>2230.0100000000002</v>
      </c>
    </row>
    <row r="152" spans="1:7">
      <c r="A152" s="23"/>
      <c r="B152" s="23"/>
      <c r="C152" s="48" t="s">
        <v>228</v>
      </c>
      <c r="D152" s="23"/>
      <c r="E152" s="33"/>
      <c r="F152" s="33"/>
      <c r="G152" s="33"/>
    </row>
    <row r="153" spans="1:7" ht="45">
      <c r="A153" s="23" t="s">
        <v>229</v>
      </c>
      <c r="B153" s="23" t="s">
        <v>218</v>
      </c>
      <c r="C153" s="47" t="s">
        <v>468</v>
      </c>
      <c r="D153" s="23" t="s">
        <v>1</v>
      </c>
      <c r="E153" s="33">
        <v>2</v>
      </c>
      <c r="F153" s="33">
        <v>198.52</v>
      </c>
      <c r="G153" s="33">
        <f t="shared" si="9"/>
        <v>397.04</v>
      </c>
    </row>
    <row r="154" spans="1:7">
      <c r="A154" s="23" t="s">
        <v>230</v>
      </c>
      <c r="B154" s="23">
        <v>20</v>
      </c>
      <c r="C154" s="47" t="s">
        <v>421</v>
      </c>
      <c r="D154" s="23" t="s">
        <v>1</v>
      </c>
      <c r="E154" s="33">
        <v>2</v>
      </c>
      <c r="F154" s="33">
        <v>380</v>
      </c>
      <c r="G154" s="33">
        <f t="shared" si="9"/>
        <v>760</v>
      </c>
    </row>
    <row r="155" spans="1:7">
      <c r="A155" s="23" t="s">
        <v>231</v>
      </c>
      <c r="B155" s="23">
        <v>21</v>
      </c>
      <c r="C155" s="47" t="s">
        <v>232</v>
      </c>
      <c r="D155" s="23" t="s">
        <v>1</v>
      </c>
      <c r="E155" s="33">
        <v>3</v>
      </c>
      <c r="F155" s="33">
        <v>1740.14</v>
      </c>
      <c r="G155" s="33">
        <f t="shared" si="9"/>
        <v>5220.42</v>
      </c>
    </row>
    <row r="156" spans="1:7">
      <c r="A156" s="23" t="s">
        <v>233</v>
      </c>
      <c r="B156" s="23" t="s">
        <v>223</v>
      </c>
      <c r="C156" s="47" t="s">
        <v>234</v>
      </c>
      <c r="D156" s="23" t="s">
        <v>1</v>
      </c>
      <c r="E156" s="33">
        <v>2</v>
      </c>
      <c r="F156" s="33">
        <v>83.39</v>
      </c>
      <c r="G156" s="33">
        <f t="shared" si="9"/>
        <v>166.78</v>
      </c>
    </row>
    <row r="157" spans="1:7">
      <c r="A157" s="23" t="s">
        <v>236</v>
      </c>
      <c r="B157" s="23" t="s">
        <v>235</v>
      </c>
      <c r="C157" s="34" t="s">
        <v>237</v>
      </c>
      <c r="D157" s="23" t="s">
        <v>1</v>
      </c>
      <c r="E157" s="33">
        <v>10</v>
      </c>
      <c r="F157" s="33">
        <v>9.8699999999999992</v>
      </c>
      <c r="G157" s="33">
        <f t="shared" si="9"/>
        <v>98.699999999999989</v>
      </c>
    </row>
    <row r="158" spans="1:7">
      <c r="A158" s="23" t="s">
        <v>239</v>
      </c>
      <c r="B158" s="23" t="s">
        <v>238</v>
      </c>
      <c r="C158" s="34" t="s">
        <v>240</v>
      </c>
      <c r="D158" s="23" t="s">
        <v>1</v>
      </c>
      <c r="E158" s="33">
        <v>10</v>
      </c>
      <c r="F158" s="33">
        <v>12.89</v>
      </c>
      <c r="G158" s="33">
        <f t="shared" si="9"/>
        <v>128.9</v>
      </c>
    </row>
    <row r="159" spans="1:7">
      <c r="A159" s="23" t="s">
        <v>242</v>
      </c>
      <c r="B159" s="23" t="s">
        <v>241</v>
      </c>
      <c r="C159" s="47" t="s">
        <v>243</v>
      </c>
      <c r="D159" s="23" t="s">
        <v>1</v>
      </c>
      <c r="E159" s="33">
        <v>5</v>
      </c>
      <c r="F159" s="33">
        <v>49.15</v>
      </c>
      <c r="G159" s="33">
        <f t="shared" si="9"/>
        <v>245.75</v>
      </c>
    </row>
    <row r="160" spans="1:7">
      <c r="A160" s="23"/>
      <c r="B160" s="23"/>
      <c r="C160" s="44" t="s">
        <v>244</v>
      </c>
      <c r="D160" s="28"/>
      <c r="E160" s="32"/>
      <c r="F160" s="32"/>
      <c r="G160" s="33"/>
    </row>
    <row r="161" spans="1:7">
      <c r="A161" s="23" t="s">
        <v>245</v>
      </c>
      <c r="B161" s="23">
        <v>65</v>
      </c>
      <c r="C161" s="35" t="s">
        <v>246</v>
      </c>
      <c r="D161" s="28" t="s">
        <v>1</v>
      </c>
      <c r="E161" s="32">
        <v>11</v>
      </c>
      <c r="F161" s="32">
        <v>14.9</v>
      </c>
      <c r="G161" s="33">
        <f t="shared" si="9"/>
        <v>163.9</v>
      </c>
    </row>
    <row r="162" spans="1:7">
      <c r="A162" s="23" t="s">
        <v>247</v>
      </c>
      <c r="B162" s="23">
        <v>258</v>
      </c>
      <c r="C162" s="35" t="s">
        <v>248</v>
      </c>
      <c r="D162" s="28" t="s">
        <v>194</v>
      </c>
      <c r="E162" s="32">
        <v>11</v>
      </c>
      <c r="F162" s="32">
        <v>38</v>
      </c>
      <c r="G162" s="33">
        <f t="shared" si="9"/>
        <v>418</v>
      </c>
    </row>
    <row r="163" spans="1:7" ht="22.5">
      <c r="A163" s="23" t="s">
        <v>249</v>
      </c>
      <c r="B163" s="23">
        <v>175</v>
      </c>
      <c r="C163" s="35" t="s">
        <v>250</v>
      </c>
      <c r="D163" s="28" t="s">
        <v>194</v>
      </c>
      <c r="E163" s="32">
        <v>11</v>
      </c>
      <c r="F163" s="32">
        <v>55.44</v>
      </c>
      <c r="G163" s="33">
        <f t="shared" si="9"/>
        <v>609.83999999999992</v>
      </c>
    </row>
    <row r="164" spans="1:7">
      <c r="A164" s="23" t="s">
        <v>251</v>
      </c>
      <c r="B164" s="23">
        <v>259</v>
      </c>
      <c r="C164" s="35" t="s">
        <v>252</v>
      </c>
      <c r="D164" s="28" t="s">
        <v>194</v>
      </c>
      <c r="E164" s="32">
        <v>7</v>
      </c>
      <c r="F164" s="32">
        <v>38</v>
      </c>
      <c r="G164" s="33">
        <f t="shared" si="9"/>
        <v>266</v>
      </c>
    </row>
    <row r="165" spans="1:7" ht="22.5">
      <c r="A165" s="23" t="s">
        <v>253</v>
      </c>
      <c r="B165" s="23">
        <v>56</v>
      </c>
      <c r="C165" s="35" t="s">
        <v>469</v>
      </c>
      <c r="D165" s="28" t="s">
        <v>1</v>
      </c>
      <c r="E165" s="32">
        <v>1</v>
      </c>
      <c r="F165" s="32">
        <v>225.12</v>
      </c>
      <c r="G165" s="33">
        <f t="shared" si="9"/>
        <v>225.12</v>
      </c>
    </row>
    <row r="166" spans="1:7">
      <c r="A166" s="23" t="s">
        <v>254</v>
      </c>
      <c r="B166" s="23">
        <v>162</v>
      </c>
      <c r="C166" s="35" t="s">
        <v>255</v>
      </c>
      <c r="D166" s="28" t="s">
        <v>1</v>
      </c>
      <c r="E166" s="32">
        <v>1</v>
      </c>
      <c r="F166" s="32">
        <v>300</v>
      </c>
      <c r="G166" s="33">
        <f t="shared" si="9"/>
        <v>300</v>
      </c>
    </row>
    <row r="167" spans="1:7">
      <c r="A167" s="23" t="s">
        <v>256</v>
      </c>
      <c r="B167" s="23">
        <v>176</v>
      </c>
      <c r="C167" s="35" t="s">
        <v>257</v>
      </c>
      <c r="D167" s="28" t="s">
        <v>1</v>
      </c>
      <c r="E167" s="32">
        <v>1</v>
      </c>
      <c r="F167" s="32">
        <v>112.24</v>
      </c>
      <c r="G167" s="33">
        <f t="shared" si="9"/>
        <v>112.24</v>
      </c>
    </row>
    <row r="168" spans="1:7">
      <c r="A168" s="23" t="s">
        <v>258</v>
      </c>
      <c r="B168" s="23">
        <v>43</v>
      </c>
      <c r="C168" s="35" t="s">
        <v>259</v>
      </c>
      <c r="D168" s="28" t="s">
        <v>1</v>
      </c>
      <c r="E168" s="32">
        <v>2</v>
      </c>
      <c r="F168" s="32">
        <v>15</v>
      </c>
      <c r="G168" s="33">
        <f t="shared" si="9"/>
        <v>30</v>
      </c>
    </row>
    <row r="169" spans="1:7">
      <c r="A169" s="23" t="s">
        <v>260</v>
      </c>
      <c r="B169" s="23">
        <v>260</v>
      </c>
      <c r="C169" s="35" t="s">
        <v>261</v>
      </c>
      <c r="D169" s="28" t="s">
        <v>194</v>
      </c>
      <c r="E169" s="32">
        <v>2</v>
      </c>
      <c r="F169" s="32">
        <v>35</v>
      </c>
      <c r="G169" s="33">
        <f t="shared" si="9"/>
        <v>70</v>
      </c>
    </row>
    <row r="170" spans="1:7">
      <c r="A170" s="23" t="s">
        <v>262</v>
      </c>
      <c r="B170" s="23">
        <v>83370</v>
      </c>
      <c r="C170" s="35" t="s">
        <v>263</v>
      </c>
      <c r="D170" s="28" t="s">
        <v>1</v>
      </c>
      <c r="E170" s="32">
        <v>1</v>
      </c>
      <c r="F170" s="32">
        <v>101.31</v>
      </c>
      <c r="G170" s="33">
        <f t="shared" si="9"/>
        <v>101.31</v>
      </c>
    </row>
    <row r="171" spans="1:7" ht="22.5">
      <c r="A171" s="23" t="s">
        <v>264</v>
      </c>
      <c r="B171" s="46" t="s">
        <v>422</v>
      </c>
      <c r="C171" s="35" t="s">
        <v>470</v>
      </c>
      <c r="D171" s="28" t="s">
        <v>1</v>
      </c>
      <c r="E171" s="32">
        <v>3</v>
      </c>
      <c r="F171" s="32">
        <v>345.4</v>
      </c>
      <c r="G171" s="33">
        <f t="shared" si="9"/>
        <v>1036.1999999999998</v>
      </c>
    </row>
    <row r="172" spans="1:7">
      <c r="A172" s="24"/>
      <c r="B172" s="25"/>
      <c r="C172" s="49"/>
      <c r="D172" s="25"/>
      <c r="E172" s="151" t="s">
        <v>372</v>
      </c>
      <c r="F172" s="152"/>
      <c r="G172" s="50">
        <f>SUM(G126:G171)</f>
        <v>25604.070000000007</v>
      </c>
    </row>
    <row r="173" spans="1:7" ht="15.75" thickBot="1">
      <c r="A173" s="26"/>
      <c r="B173" s="26"/>
      <c r="C173" s="61"/>
      <c r="D173" s="26"/>
      <c r="E173" s="40"/>
      <c r="F173" s="40"/>
      <c r="G173" s="40"/>
    </row>
    <row r="174" spans="1:7" ht="15.75" thickBot="1">
      <c r="A174" s="22">
        <v>10</v>
      </c>
      <c r="B174" s="27"/>
      <c r="C174" s="51" t="s">
        <v>265</v>
      </c>
      <c r="D174" s="52"/>
      <c r="E174" s="39"/>
      <c r="F174" s="39"/>
      <c r="G174" s="53"/>
    </row>
    <row r="175" spans="1:7" ht="12.95" customHeight="1">
      <c r="A175" s="23"/>
      <c r="B175" s="23"/>
      <c r="C175" s="48" t="s">
        <v>266</v>
      </c>
      <c r="D175" s="23"/>
      <c r="E175" s="33"/>
      <c r="F175" s="33"/>
      <c r="G175" s="33"/>
    </row>
    <row r="176" spans="1:7" ht="27.75" customHeight="1">
      <c r="A176" s="28" t="s">
        <v>267</v>
      </c>
      <c r="B176" s="28">
        <v>6021</v>
      </c>
      <c r="C176" s="35" t="s">
        <v>471</v>
      </c>
      <c r="D176" s="28" t="s">
        <v>1</v>
      </c>
      <c r="E176" s="32">
        <v>1</v>
      </c>
      <c r="F176" s="32">
        <v>159.26</v>
      </c>
      <c r="G176" s="33">
        <f t="shared" ref="G176:G227" si="10">SUM(E176*F176)</f>
        <v>159.26</v>
      </c>
    </row>
    <row r="177" spans="1:7">
      <c r="A177" s="28" t="s">
        <v>269</v>
      </c>
      <c r="B177" s="28" t="s">
        <v>268</v>
      </c>
      <c r="C177" s="35" t="s">
        <v>270</v>
      </c>
      <c r="D177" s="28" t="s">
        <v>1</v>
      </c>
      <c r="E177" s="32">
        <v>1</v>
      </c>
      <c r="F177" s="32">
        <v>15.58</v>
      </c>
      <c r="G177" s="33">
        <f t="shared" si="10"/>
        <v>15.58</v>
      </c>
    </row>
    <row r="178" spans="1:7" ht="22.5">
      <c r="A178" s="28" t="s">
        <v>271</v>
      </c>
      <c r="B178" s="28" t="s">
        <v>496</v>
      </c>
      <c r="C178" s="35" t="s">
        <v>495</v>
      </c>
      <c r="D178" s="28" t="s">
        <v>1</v>
      </c>
      <c r="E178" s="32">
        <v>4</v>
      </c>
      <c r="F178" s="32">
        <v>207.3</v>
      </c>
      <c r="G178" s="33">
        <f t="shared" si="10"/>
        <v>829.2</v>
      </c>
    </row>
    <row r="179" spans="1:7">
      <c r="A179" s="28" t="s">
        <v>272</v>
      </c>
      <c r="B179" s="28">
        <v>85</v>
      </c>
      <c r="C179" s="35" t="s">
        <v>273</v>
      </c>
      <c r="D179" s="28" t="s">
        <v>1</v>
      </c>
      <c r="E179" s="32">
        <v>5</v>
      </c>
      <c r="F179" s="32">
        <v>13.58</v>
      </c>
      <c r="G179" s="33">
        <f t="shared" si="10"/>
        <v>67.900000000000006</v>
      </c>
    </row>
    <row r="180" spans="1:7" ht="22.5">
      <c r="A180" s="28" t="s">
        <v>275</v>
      </c>
      <c r="B180" s="28" t="s">
        <v>274</v>
      </c>
      <c r="C180" s="35" t="s">
        <v>472</v>
      </c>
      <c r="D180" s="28" t="s">
        <v>1</v>
      </c>
      <c r="E180" s="32">
        <v>12</v>
      </c>
      <c r="F180" s="32">
        <v>99.85</v>
      </c>
      <c r="G180" s="33">
        <f t="shared" si="10"/>
        <v>1198.1999999999998</v>
      </c>
    </row>
    <row r="181" spans="1:7">
      <c r="A181" s="28" t="s">
        <v>276</v>
      </c>
      <c r="B181" s="28">
        <v>170</v>
      </c>
      <c r="C181" s="45" t="s">
        <v>277</v>
      </c>
      <c r="D181" s="28" t="s">
        <v>1</v>
      </c>
      <c r="E181" s="32">
        <v>1</v>
      </c>
      <c r="F181" s="32">
        <v>124.11</v>
      </c>
      <c r="G181" s="33">
        <f t="shared" si="10"/>
        <v>124.11</v>
      </c>
    </row>
    <row r="182" spans="1:7">
      <c r="A182" s="28" t="s">
        <v>279</v>
      </c>
      <c r="B182" s="28" t="s">
        <v>278</v>
      </c>
      <c r="C182" s="35" t="s">
        <v>280</v>
      </c>
      <c r="D182" s="28" t="s">
        <v>1</v>
      </c>
      <c r="E182" s="32">
        <v>13</v>
      </c>
      <c r="F182" s="32">
        <v>25.58</v>
      </c>
      <c r="G182" s="33">
        <f t="shared" si="10"/>
        <v>332.53999999999996</v>
      </c>
    </row>
    <row r="183" spans="1:7">
      <c r="A183" s="28" t="s">
        <v>281</v>
      </c>
      <c r="B183" s="28" t="s">
        <v>497</v>
      </c>
      <c r="C183" s="35" t="s">
        <v>282</v>
      </c>
      <c r="D183" s="28" t="s">
        <v>1</v>
      </c>
      <c r="E183" s="32">
        <v>13</v>
      </c>
      <c r="F183" s="32">
        <v>29.66</v>
      </c>
      <c r="G183" s="33">
        <f t="shared" si="10"/>
        <v>385.58</v>
      </c>
    </row>
    <row r="184" spans="1:7" ht="33.75">
      <c r="A184" s="28" t="s">
        <v>284</v>
      </c>
      <c r="B184" s="28" t="s">
        <v>283</v>
      </c>
      <c r="C184" s="35" t="s">
        <v>473</v>
      </c>
      <c r="D184" s="28" t="s">
        <v>1</v>
      </c>
      <c r="E184" s="32">
        <v>1</v>
      </c>
      <c r="F184" s="32">
        <v>335.96</v>
      </c>
      <c r="G184" s="33">
        <f t="shared" si="10"/>
        <v>335.96</v>
      </c>
    </row>
    <row r="185" spans="1:7">
      <c r="A185" s="28" t="s">
        <v>285</v>
      </c>
      <c r="B185" s="28">
        <v>82</v>
      </c>
      <c r="C185" s="35" t="s">
        <v>286</v>
      </c>
      <c r="D185" s="28" t="s">
        <v>1</v>
      </c>
      <c r="E185" s="32">
        <v>1</v>
      </c>
      <c r="F185" s="32">
        <v>400</v>
      </c>
      <c r="G185" s="33">
        <f t="shared" si="10"/>
        <v>400</v>
      </c>
    </row>
    <row r="186" spans="1:7" ht="22.5">
      <c r="A186" s="28" t="s">
        <v>287</v>
      </c>
      <c r="B186" s="28">
        <v>169</v>
      </c>
      <c r="C186" s="35" t="s">
        <v>474</v>
      </c>
      <c r="D186" s="28" t="s">
        <v>47</v>
      </c>
      <c r="E186" s="32">
        <v>13.2</v>
      </c>
      <c r="F186" s="32">
        <v>250</v>
      </c>
      <c r="G186" s="33">
        <f t="shared" si="10"/>
        <v>3300</v>
      </c>
    </row>
    <row r="187" spans="1:7">
      <c r="A187" s="28" t="s">
        <v>288</v>
      </c>
      <c r="B187" s="28">
        <v>88</v>
      </c>
      <c r="C187" s="35" t="s">
        <v>289</v>
      </c>
      <c r="D187" s="28" t="s">
        <v>47</v>
      </c>
      <c r="E187" s="32">
        <v>2.7</v>
      </c>
      <c r="F187" s="32">
        <v>180</v>
      </c>
      <c r="G187" s="33">
        <f t="shared" si="10"/>
        <v>486.00000000000006</v>
      </c>
    </row>
    <row r="188" spans="1:7">
      <c r="A188" s="28" t="s">
        <v>290</v>
      </c>
      <c r="B188" s="28">
        <v>112</v>
      </c>
      <c r="C188" s="35" t="s">
        <v>291</v>
      </c>
      <c r="D188" s="28" t="s">
        <v>47</v>
      </c>
      <c r="E188" s="32">
        <v>18.2</v>
      </c>
      <c r="F188" s="32">
        <v>60</v>
      </c>
      <c r="G188" s="33">
        <f t="shared" si="10"/>
        <v>1092</v>
      </c>
    </row>
    <row r="189" spans="1:7">
      <c r="A189" s="28" t="s">
        <v>292</v>
      </c>
      <c r="B189" s="28">
        <v>95</v>
      </c>
      <c r="C189" s="35" t="s">
        <v>293</v>
      </c>
      <c r="D189" s="28" t="s">
        <v>1</v>
      </c>
      <c r="E189" s="32">
        <v>1</v>
      </c>
      <c r="F189" s="32">
        <v>250</v>
      </c>
      <c r="G189" s="33">
        <f t="shared" si="10"/>
        <v>250</v>
      </c>
    </row>
    <row r="190" spans="1:7" ht="22.5">
      <c r="A190" s="28" t="s">
        <v>294</v>
      </c>
      <c r="B190" s="28" t="s">
        <v>498</v>
      </c>
      <c r="C190" s="35" t="s">
        <v>475</v>
      </c>
      <c r="D190" s="28" t="s">
        <v>1</v>
      </c>
      <c r="E190" s="32">
        <v>12</v>
      </c>
      <c r="F190" s="32">
        <v>150</v>
      </c>
      <c r="G190" s="33">
        <f t="shared" si="10"/>
        <v>1800</v>
      </c>
    </row>
    <row r="191" spans="1:7">
      <c r="A191" s="28" t="s">
        <v>296</v>
      </c>
      <c r="B191" s="28" t="s">
        <v>295</v>
      </c>
      <c r="C191" s="35" t="s">
        <v>297</v>
      </c>
      <c r="D191" s="28" t="s">
        <v>1</v>
      </c>
      <c r="E191" s="32">
        <v>4</v>
      </c>
      <c r="F191" s="32">
        <v>44.35</v>
      </c>
      <c r="G191" s="33">
        <f t="shared" si="10"/>
        <v>177.4</v>
      </c>
    </row>
    <row r="192" spans="1:7">
      <c r="A192" s="28" t="s">
        <v>298</v>
      </c>
      <c r="B192" s="28" t="s">
        <v>498</v>
      </c>
      <c r="C192" s="45" t="s">
        <v>299</v>
      </c>
      <c r="D192" s="28" t="s">
        <v>1</v>
      </c>
      <c r="E192" s="32">
        <v>10</v>
      </c>
      <c r="F192" s="32">
        <v>150</v>
      </c>
      <c r="G192" s="33">
        <f t="shared" si="10"/>
        <v>1500</v>
      </c>
    </row>
    <row r="193" spans="1:7">
      <c r="A193" s="28" t="s">
        <v>300</v>
      </c>
      <c r="B193" s="28">
        <v>9535</v>
      </c>
      <c r="C193" s="35" t="s">
        <v>301</v>
      </c>
      <c r="D193" s="28" t="s">
        <v>1</v>
      </c>
      <c r="E193" s="32">
        <v>2</v>
      </c>
      <c r="F193" s="32">
        <v>30.15</v>
      </c>
      <c r="G193" s="33">
        <f t="shared" si="10"/>
        <v>60.3</v>
      </c>
    </row>
    <row r="194" spans="1:7">
      <c r="A194" s="28" t="s">
        <v>302</v>
      </c>
      <c r="B194" s="28">
        <v>267</v>
      </c>
      <c r="C194" s="35" t="s">
        <v>303</v>
      </c>
      <c r="D194" s="28" t="s">
        <v>1</v>
      </c>
      <c r="E194" s="32">
        <v>1</v>
      </c>
      <c r="F194" s="32">
        <v>279.68</v>
      </c>
      <c r="G194" s="33">
        <f t="shared" si="10"/>
        <v>279.68</v>
      </c>
    </row>
    <row r="195" spans="1:7" ht="12.95" customHeight="1">
      <c r="A195" s="28"/>
      <c r="B195" s="28"/>
      <c r="C195" s="44" t="s">
        <v>304</v>
      </c>
      <c r="D195" s="28"/>
      <c r="E195" s="32"/>
      <c r="F195" s="32"/>
      <c r="G195" s="33"/>
    </row>
    <row r="196" spans="1:7" ht="12.95" customHeight="1">
      <c r="A196" s="28" t="s">
        <v>305</v>
      </c>
      <c r="B196" s="28">
        <v>79</v>
      </c>
      <c r="C196" s="35" t="s">
        <v>383</v>
      </c>
      <c r="D196" s="28" t="s">
        <v>1</v>
      </c>
      <c r="E196" s="32">
        <v>1</v>
      </c>
      <c r="F196" s="32">
        <v>979.9</v>
      </c>
      <c r="G196" s="33">
        <f t="shared" si="10"/>
        <v>979.9</v>
      </c>
    </row>
    <row r="197" spans="1:7" ht="12.95" customHeight="1">
      <c r="A197" s="28" t="s">
        <v>306</v>
      </c>
      <c r="B197" s="28" t="s">
        <v>381</v>
      </c>
      <c r="C197" s="35" t="s">
        <v>384</v>
      </c>
      <c r="D197" s="28" t="s">
        <v>1</v>
      </c>
      <c r="E197" s="32">
        <v>1</v>
      </c>
      <c r="F197" s="32">
        <v>52.32</v>
      </c>
      <c r="G197" s="33">
        <f t="shared" si="10"/>
        <v>52.32</v>
      </c>
    </row>
    <row r="198" spans="1:7" ht="12.95" customHeight="1">
      <c r="A198" s="28" t="s">
        <v>307</v>
      </c>
      <c r="B198" s="28" t="s">
        <v>382</v>
      </c>
      <c r="C198" s="35" t="s">
        <v>385</v>
      </c>
      <c r="D198" s="28" t="s">
        <v>1</v>
      </c>
      <c r="E198" s="32">
        <v>1</v>
      </c>
      <c r="F198" s="32">
        <v>53.64</v>
      </c>
      <c r="G198" s="33">
        <f t="shared" si="10"/>
        <v>53.64</v>
      </c>
    </row>
    <row r="199" spans="1:7" ht="12.95" customHeight="1">
      <c r="A199" s="28" t="s">
        <v>308</v>
      </c>
      <c r="B199" s="28">
        <v>72618</v>
      </c>
      <c r="C199" s="35" t="s">
        <v>386</v>
      </c>
      <c r="D199" s="28" t="s">
        <v>1</v>
      </c>
      <c r="E199" s="32">
        <v>1</v>
      </c>
      <c r="F199" s="32">
        <v>9.09</v>
      </c>
      <c r="G199" s="33">
        <f t="shared" si="10"/>
        <v>9.09</v>
      </c>
    </row>
    <row r="200" spans="1:7" ht="12.95" customHeight="1">
      <c r="A200" s="28" t="s">
        <v>309</v>
      </c>
      <c r="B200" s="28">
        <v>230</v>
      </c>
      <c r="C200" s="35" t="s">
        <v>387</v>
      </c>
      <c r="D200" s="28" t="s">
        <v>1</v>
      </c>
      <c r="E200" s="32">
        <v>1</v>
      </c>
      <c r="F200" s="32">
        <v>25</v>
      </c>
      <c r="G200" s="33">
        <f t="shared" si="10"/>
        <v>25</v>
      </c>
    </row>
    <row r="201" spans="1:7" ht="12.95" customHeight="1">
      <c r="A201" s="28" t="s">
        <v>310</v>
      </c>
      <c r="B201" s="28">
        <v>231</v>
      </c>
      <c r="C201" s="35" t="s">
        <v>388</v>
      </c>
      <c r="D201" s="28" t="s">
        <v>1</v>
      </c>
      <c r="E201" s="32">
        <v>1</v>
      </c>
      <c r="F201" s="32">
        <v>22.78</v>
      </c>
      <c r="G201" s="33">
        <f t="shared" si="10"/>
        <v>22.78</v>
      </c>
    </row>
    <row r="202" spans="1:7" ht="12.95" customHeight="1">
      <c r="A202" s="28" t="s">
        <v>311</v>
      </c>
      <c r="B202" s="28" t="s">
        <v>499</v>
      </c>
      <c r="C202" s="35" t="s">
        <v>389</v>
      </c>
      <c r="D202" s="28" t="s">
        <v>1</v>
      </c>
      <c r="E202" s="32">
        <v>1</v>
      </c>
      <c r="F202" s="32">
        <v>20</v>
      </c>
      <c r="G202" s="33">
        <f t="shared" si="10"/>
        <v>20</v>
      </c>
    </row>
    <row r="203" spans="1:7" ht="22.5">
      <c r="A203" s="28" t="s">
        <v>312</v>
      </c>
      <c r="B203" s="28">
        <v>233</v>
      </c>
      <c r="C203" s="35" t="s">
        <v>476</v>
      </c>
      <c r="D203" s="28" t="s">
        <v>1</v>
      </c>
      <c r="E203" s="32">
        <v>1</v>
      </c>
      <c r="F203" s="32">
        <v>55.89</v>
      </c>
      <c r="G203" s="33">
        <f t="shared" si="10"/>
        <v>55.89</v>
      </c>
    </row>
    <row r="204" spans="1:7" ht="12.95" customHeight="1">
      <c r="A204" s="28" t="s">
        <v>313</v>
      </c>
      <c r="B204" s="28">
        <v>234</v>
      </c>
      <c r="C204" s="35" t="s">
        <v>390</v>
      </c>
      <c r="D204" s="28" t="s">
        <v>1</v>
      </c>
      <c r="E204" s="32">
        <v>1</v>
      </c>
      <c r="F204" s="32">
        <v>38.549999999999997</v>
      </c>
      <c r="G204" s="33">
        <f t="shared" si="10"/>
        <v>38.549999999999997</v>
      </c>
    </row>
    <row r="205" spans="1:7">
      <c r="A205" s="28" t="s">
        <v>314</v>
      </c>
      <c r="B205" s="28" t="s">
        <v>500</v>
      </c>
      <c r="C205" s="35" t="s">
        <v>391</v>
      </c>
      <c r="D205" s="28" t="s">
        <v>1</v>
      </c>
      <c r="E205" s="32">
        <v>1</v>
      </c>
      <c r="F205" s="32">
        <v>59.32</v>
      </c>
      <c r="G205" s="33">
        <f t="shared" si="10"/>
        <v>59.32</v>
      </c>
    </row>
    <row r="206" spans="1:7" ht="22.5">
      <c r="A206" s="28" t="s">
        <v>315</v>
      </c>
      <c r="B206" s="28">
        <v>235</v>
      </c>
      <c r="C206" s="35" t="s">
        <v>477</v>
      </c>
      <c r="D206" s="28" t="s">
        <v>1</v>
      </c>
      <c r="E206" s="32">
        <v>1</v>
      </c>
      <c r="F206" s="32">
        <v>88.78</v>
      </c>
      <c r="G206" s="33">
        <f t="shared" si="10"/>
        <v>88.78</v>
      </c>
    </row>
    <row r="207" spans="1:7" ht="12.95" customHeight="1">
      <c r="A207" s="28" t="s">
        <v>316</v>
      </c>
      <c r="B207" s="28" t="s">
        <v>392</v>
      </c>
      <c r="C207" s="35" t="s">
        <v>395</v>
      </c>
      <c r="D207" s="28" t="s">
        <v>1</v>
      </c>
      <c r="E207" s="32">
        <v>1</v>
      </c>
      <c r="F207" s="32">
        <v>67.319999999999993</v>
      </c>
      <c r="G207" s="33">
        <f t="shared" si="10"/>
        <v>67.319999999999993</v>
      </c>
    </row>
    <row r="208" spans="1:7" ht="12.95" customHeight="1">
      <c r="A208" s="28" t="s">
        <v>317</v>
      </c>
      <c r="B208" s="28" t="s">
        <v>393</v>
      </c>
      <c r="C208" s="35" t="s">
        <v>396</v>
      </c>
      <c r="D208" s="28" t="s">
        <v>1</v>
      </c>
      <c r="E208" s="32">
        <v>1</v>
      </c>
      <c r="F208" s="32">
        <v>37.24</v>
      </c>
      <c r="G208" s="33">
        <f t="shared" si="10"/>
        <v>37.24</v>
      </c>
    </row>
    <row r="209" spans="1:7" ht="12.95" customHeight="1">
      <c r="A209" s="28" t="s">
        <v>318</v>
      </c>
      <c r="B209" s="28" t="s">
        <v>394</v>
      </c>
      <c r="C209" s="35" t="s">
        <v>397</v>
      </c>
      <c r="D209" s="28" t="s">
        <v>1</v>
      </c>
      <c r="E209" s="32">
        <v>1</v>
      </c>
      <c r="F209" s="32">
        <v>47.59</v>
      </c>
      <c r="G209" s="33">
        <f t="shared" si="10"/>
        <v>47.59</v>
      </c>
    </row>
    <row r="210" spans="1:7" ht="12.95" customHeight="1">
      <c r="A210" s="28"/>
      <c r="B210" s="28"/>
      <c r="C210" s="44" t="s">
        <v>319</v>
      </c>
      <c r="D210" s="28"/>
      <c r="E210" s="32"/>
      <c r="F210" s="32"/>
      <c r="G210" s="33"/>
    </row>
    <row r="211" spans="1:7" ht="12.95" customHeight="1">
      <c r="A211" s="28" t="s">
        <v>320</v>
      </c>
      <c r="B211" s="28">
        <v>85118</v>
      </c>
      <c r="C211" s="35" t="s">
        <v>399</v>
      </c>
      <c r="D211" s="28" t="s">
        <v>1</v>
      </c>
      <c r="E211" s="32">
        <v>2</v>
      </c>
      <c r="F211" s="32">
        <v>71.180000000000007</v>
      </c>
      <c r="G211" s="33">
        <f t="shared" si="10"/>
        <v>142.36000000000001</v>
      </c>
    </row>
    <row r="212" spans="1:7" ht="12.95" customHeight="1">
      <c r="A212" s="28" t="s">
        <v>321</v>
      </c>
      <c r="B212" s="28">
        <v>40729</v>
      </c>
      <c r="C212" s="35" t="s">
        <v>400</v>
      </c>
      <c r="D212" s="28" t="s">
        <v>1</v>
      </c>
      <c r="E212" s="32">
        <v>6</v>
      </c>
      <c r="F212" s="32">
        <v>145.02000000000001</v>
      </c>
      <c r="G212" s="33">
        <f t="shared" si="10"/>
        <v>870.12000000000012</v>
      </c>
    </row>
    <row r="213" spans="1:7" ht="12.95" customHeight="1">
      <c r="A213" s="28" t="s">
        <v>322</v>
      </c>
      <c r="B213" s="28" t="s">
        <v>398</v>
      </c>
      <c r="C213" s="35" t="s">
        <v>401</v>
      </c>
      <c r="D213" s="28" t="s">
        <v>1</v>
      </c>
      <c r="E213" s="32">
        <v>16</v>
      </c>
      <c r="F213" s="32">
        <v>72.03</v>
      </c>
      <c r="G213" s="33">
        <f t="shared" si="10"/>
        <v>1152.48</v>
      </c>
    </row>
    <row r="214" spans="1:7" ht="12.95" customHeight="1">
      <c r="A214" s="28" t="s">
        <v>323</v>
      </c>
      <c r="B214" s="28">
        <v>78</v>
      </c>
      <c r="C214" s="35" t="s">
        <v>402</v>
      </c>
      <c r="D214" s="28" t="s">
        <v>1</v>
      </c>
      <c r="E214" s="32">
        <v>2</v>
      </c>
      <c r="F214" s="32">
        <v>1750</v>
      </c>
      <c r="G214" s="33">
        <f t="shared" si="10"/>
        <v>3500</v>
      </c>
    </row>
    <row r="215" spans="1:7" ht="12.95" customHeight="1">
      <c r="A215" s="28" t="s">
        <v>324</v>
      </c>
      <c r="B215" s="28" t="s">
        <v>382</v>
      </c>
      <c r="C215" s="35" t="s">
        <v>385</v>
      </c>
      <c r="D215" s="28" t="s">
        <v>1</v>
      </c>
      <c r="E215" s="32">
        <v>1</v>
      </c>
      <c r="F215" s="32">
        <v>53.64</v>
      </c>
      <c r="G215" s="33">
        <f t="shared" si="10"/>
        <v>53.64</v>
      </c>
    </row>
    <row r="216" spans="1:7" ht="12.95" customHeight="1">
      <c r="A216" s="28" t="s">
        <v>325</v>
      </c>
      <c r="B216" s="28">
        <v>72618</v>
      </c>
      <c r="C216" s="35" t="s">
        <v>386</v>
      </c>
      <c r="D216" s="28" t="s">
        <v>1</v>
      </c>
      <c r="E216" s="32">
        <v>1</v>
      </c>
      <c r="F216" s="32">
        <v>9.09</v>
      </c>
      <c r="G216" s="33">
        <f t="shared" si="10"/>
        <v>9.09</v>
      </c>
    </row>
    <row r="217" spans="1:7" ht="12.95" customHeight="1">
      <c r="A217" s="28" t="s">
        <v>326</v>
      </c>
      <c r="B217" s="28" t="s">
        <v>393</v>
      </c>
      <c r="C217" s="35" t="s">
        <v>396</v>
      </c>
      <c r="D217" s="28" t="s">
        <v>1</v>
      </c>
      <c r="E217" s="32">
        <v>2</v>
      </c>
      <c r="F217" s="32">
        <v>37.24</v>
      </c>
      <c r="G217" s="33">
        <f t="shared" si="10"/>
        <v>74.48</v>
      </c>
    </row>
    <row r="218" spans="1:7" ht="12.95" customHeight="1">
      <c r="A218" s="28" t="s">
        <v>327</v>
      </c>
      <c r="B218" s="28">
        <v>40777</v>
      </c>
      <c r="C218" s="35" t="s">
        <v>403</v>
      </c>
      <c r="D218" s="28" t="s">
        <v>1</v>
      </c>
      <c r="E218" s="32">
        <v>9</v>
      </c>
      <c r="F218" s="32">
        <v>27.69</v>
      </c>
      <c r="G218" s="33">
        <f t="shared" si="10"/>
        <v>249.21</v>
      </c>
    </row>
    <row r="219" spans="1:7" ht="12.95" customHeight="1">
      <c r="A219" s="28"/>
      <c r="B219" s="28"/>
      <c r="C219" s="44" t="s">
        <v>328</v>
      </c>
      <c r="D219" s="28"/>
      <c r="E219" s="32"/>
      <c r="F219" s="32"/>
      <c r="G219" s="33"/>
    </row>
    <row r="220" spans="1:7" ht="12.95" customHeight="1">
      <c r="A220" s="28" t="s">
        <v>329</v>
      </c>
      <c r="B220" s="28" t="s">
        <v>404</v>
      </c>
      <c r="C220" s="35" t="s">
        <v>405</v>
      </c>
      <c r="D220" s="28" t="s">
        <v>194</v>
      </c>
      <c r="E220" s="32">
        <v>33</v>
      </c>
      <c r="F220" s="32">
        <v>38</v>
      </c>
      <c r="G220" s="33">
        <f t="shared" si="10"/>
        <v>1254</v>
      </c>
    </row>
    <row r="221" spans="1:7" ht="12.95" customHeight="1">
      <c r="A221" s="28" t="s">
        <v>330</v>
      </c>
      <c r="B221" s="28">
        <v>261</v>
      </c>
      <c r="C221" s="35" t="s">
        <v>406</v>
      </c>
      <c r="D221" s="28" t="s">
        <v>1</v>
      </c>
      <c r="E221" s="32">
        <v>6</v>
      </c>
      <c r="F221" s="32">
        <v>40.5</v>
      </c>
      <c r="G221" s="33">
        <f t="shared" si="10"/>
        <v>243</v>
      </c>
    </row>
    <row r="222" spans="1:7" ht="12.95" customHeight="1">
      <c r="A222" s="28" t="s">
        <v>331</v>
      </c>
      <c r="B222" s="28">
        <v>6516</v>
      </c>
      <c r="C222" s="35" t="s">
        <v>407</v>
      </c>
      <c r="D222" s="28" t="s">
        <v>1</v>
      </c>
      <c r="E222" s="32">
        <v>33</v>
      </c>
      <c r="F222" s="32">
        <v>23.04</v>
      </c>
      <c r="G222" s="33">
        <f t="shared" si="10"/>
        <v>760.31999999999994</v>
      </c>
    </row>
    <row r="223" spans="1:7" ht="12.95" customHeight="1">
      <c r="A223" s="28" t="s">
        <v>332</v>
      </c>
      <c r="B223" s="28" t="s">
        <v>491</v>
      </c>
      <c r="C223" s="35" t="s">
        <v>407</v>
      </c>
      <c r="D223" s="28" t="s">
        <v>194</v>
      </c>
      <c r="E223" s="32">
        <v>6</v>
      </c>
      <c r="F223" s="32">
        <v>23.04</v>
      </c>
      <c r="G223" s="33">
        <f t="shared" si="10"/>
        <v>138.24</v>
      </c>
    </row>
    <row r="224" spans="1:7" ht="12.95" customHeight="1">
      <c r="A224" s="28"/>
      <c r="B224" s="28"/>
      <c r="C224" s="44" t="s">
        <v>333</v>
      </c>
      <c r="D224" s="28"/>
      <c r="E224" s="32"/>
      <c r="F224" s="32"/>
      <c r="G224" s="33">
        <f t="shared" si="10"/>
        <v>0</v>
      </c>
    </row>
    <row r="225" spans="1:7" ht="45">
      <c r="A225" s="28" t="s">
        <v>334</v>
      </c>
      <c r="B225" s="28" t="s">
        <v>408</v>
      </c>
      <c r="C225" s="35" t="s">
        <v>478</v>
      </c>
      <c r="D225" s="28" t="s">
        <v>1</v>
      </c>
      <c r="E225" s="32">
        <v>18</v>
      </c>
      <c r="F225" s="32">
        <v>109.23</v>
      </c>
      <c r="G225" s="33">
        <f t="shared" si="10"/>
        <v>1966.14</v>
      </c>
    </row>
    <row r="226" spans="1:7" ht="22.5">
      <c r="A226" s="28" t="s">
        <v>335</v>
      </c>
      <c r="B226" s="28" t="s">
        <v>409</v>
      </c>
      <c r="C226" s="35" t="s">
        <v>479</v>
      </c>
      <c r="D226" s="28" t="s">
        <v>47</v>
      </c>
      <c r="E226" s="32">
        <v>30.4</v>
      </c>
      <c r="F226" s="32">
        <v>31.59</v>
      </c>
      <c r="G226" s="33">
        <f t="shared" si="10"/>
        <v>960.3359999999999</v>
      </c>
    </row>
    <row r="227" spans="1:7">
      <c r="A227" s="28" t="s">
        <v>336</v>
      </c>
      <c r="B227" s="28" t="s">
        <v>492</v>
      </c>
      <c r="C227" s="35" t="s">
        <v>480</v>
      </c>
      <c r="D227" s="28" t="s">
        <v>47</v>
      </c>
      <c r="E227" s="32">
        <v>152.5</v>
      </c>
      <c r="F227" s="32">
        <v>33.659999999999997</v>
      </c>
      <c r="G227" s="33">
        <f t="shared" si="10"/>
        <v>5133.1499999999996</v>
      </c>
    </row>
    <row r="228" spans="1:7">
      <c r="A228" s="24"/>
      <c r="B228" s="25"/>
      <c r="C228" s="49"/>
      <c r="D228" s="25"/>
      <c r="E228" s="151" t="s">
        <v>373</v>
      </c>
      <c r="F228" s="152"/>
      <c r="G228" s="50">
        <f>SUM(G175:G227)</f>
        <v>30857.695999999996</v>
      </c>
    </row>
    <row r="229" spans="1:7" ht="15.75" thickBot="1">
      <c r="A229" s="26"/>
      <c r="B229" s="26"/>
      <c r="C229" s="61"/>
      <c r="D229" s="26"/>
      <c r="E229" s="40"/>
      <c r="F229" s="40"/>
      <c r="G229" s="40"/>
    </row>
    <row r="230" spans="1:7" ht="15" customHeight="1" thickBot="1">
      <c r="A230" s="22">
        <v>11</v>
      </c>
      <c r="B230" s="27"/>
      <c r="C230" s="51" t="s">
        <v>337</v>
      </c>
      <c r="D230" s="52"/>
      <c r="E230" s="39"/>
      <c r="F230" s="39"/>
      <c r="G230" s="53"/>
    </row>
    <row r="231" spans="1:7">
      <c r="A231" s="23" t="s">
        <v>338</v>
      </c>
      <c r="B231" s="23">
        <v>119</v>
      </c>
      <c r="C231" s="47" t="s">
        <v>481</v>
      </c>
      <c r="D231" s="23" t="s">
        <v>47</v>
      </c>
      <c r="E231" s="33">
        <v>30</v>
      </c>
      <c r="F231" s="33">
        <v>30</v>
      </c>
      <c r="G231" s="33">
        <f t="shared" ref="G231:G234" si="11">SUM(E231*F231)</f>
        <v>900</v>
      </c>
    </row>
    <row r="232" spans="1:7">
      <c r="A232" s="23" t="s">
        <v>339</v>
      </c>
      <c r="B232" s="23" t="s">
        <v>410</v>
      </c>
      <c r="C232" s="47" t="s">
        <v>412</v>
      </c>
      <c r="D232" s="23" t="s">
        <v>1</v>
      </c>
      <c r="E232" s="33">
        <v>1</v>
      </c>
      <c r="F232" s="33">
        <v>43.96</v>
      </c>
      <c r="G232" s="33">
        <f t="shared" si="11"/>
        <v>43.96</v>
      </c>
    </row>
    <row r="233" spans="1:7">
      <c r="A233" s="23" t="s">
        <v>340</v>
      </c>
      <c r="B233" s="23">
        <v>121</v>
      </c>
      <c r="C233" s="47" t="s">
        <v>413</v>
      </c>
      <c r="D233" s="23" t="s">
        <v>1</v>
      </c>
      <c r="E233" s="33">
        <v>10</v>
      </c>
      <c r="F233" s="33">
        <v>38.97</v>
      </c>
      <c r="G233" s="33">
        <f t="shared" si="11"/>
        <v>389.7</v>
      </c>
    </row>
    <row r="234" spans="1:7">
      <c r="A234" s="23" t="s">
        <v>341</v>
      </c>
      <c r="B234" s="23">
        <v>123</v>
      </c>
      <c r="C234" s="47" t="s">
        <v>414</v>
      </c>
      <c r="D234" s="23" t="s">
        <v>1</v>
      </c>
      <c r="E234" s="33">
        <v>2</v>
      </c>
      <c r="F234" s="33">
        <v>20</v>
      </c>
      <c r="G234" s="33">
        <f t="shared" si="11"/>
        <v>40</v>
      </c>
    </row>
    <row r="235" spans="1:7">
      <c r="A235" s="24"/>
      <c r="B235" s="25"/>
      <c r="C235" s="49"/>
      <c r="D235" s="25"/>
      <c r="E235" s="151" t="s">
        <v>376</v>
      </c>
      <c r="F235" s="152"/>
      <c r="G235" s="50">
        <f>SUM(G231:G234)</f>
        <v>1373.66</v>
      </c>
    </row>
    <row r="236" spans="1:7" ht="15.75" thickBot="1">
      <c r="A236" s="26"/>
      <c r="B236" s="26"/>
      <c r="C236" s="61"/>
      <c r="D236" s="26"/>
      <c r="E236" s="40"/>
      <c r="F236" s="40"/>
      <c r="G236" s="40"/>
    </row>
    <row r="237" spans="1:7" ht="15.75" thickBot="1">
      <c r="A237" s="22">
        <v>12</v>
      </c>
      <c r="B237" s="27"/>
      <c r="C237" s="51" t="s">
        <v>342</v>
      </c>
      <c r="D237" s="52"/>
      <c r="E237" s="39"/>
      <c r="F237" s="39"/>
      <c r="G237" s="53"/>
    </row>
    <row r="238" spans="1:7" ht="33.75">
      <c r="A238" s="23" t="s">
        <v>343</v>
      </c>
      <c r="B238" s="23">
        <v>243</v>
      </c>
      <c r="C238" s="47" t="s">
        <v>482</v>
      </c>
      <c r="D238" s="23" t="s">
        <v>1</v>
      </c>
      <c r="E238" s="33">
        <v>1</v>
      </c>
      <c r="F238" s="33">
        <v>980</v>
      </c>
      <c r="G238" s="33">
        <f t="shared" ref="G238:G243" si="12">SUM(E238*F238)</f>
        <v>980</v>
      </c>
    </row>
    <row r="239" spans="1:7" ht="22.5">
      <c r="A239" s="23" t="s">
        <v>344</v>
      </c>
      <c r="B239" s="23">
        <v>240</v>
      </c>
      <c r="C239" s="47" t="s">
        <v>483</v>
      </c>
      <c r="D239" s="23" t="s">
        <v>1</v>
      </c>
      <c r="E239" s="33">
        <v>2</v>
      </c>
      <c r="F239" s="33">
        <v>280.25</v>
      </c>
      <c r="G239" s="33">
        <f t="shared" si="12"/>
        <v>560.5</v>
      </c>
    </row>
    <row r="240" spans="1:7" ht="22.5">
      <c r="A240" s="23" t="s">
        <v>345</v>
      </c>
      <c r="B240" s="23">
        <v>241</v>
      </c>
      <c r="C240" s="47" t="s">
        <v>484</v>
      </c>
      <c r="D240" s="23" t="s">
        <v>1</v>
      </c>
      <c r="E240" s="33">
        <v>3</v>
      </c>
      <c r="F240" s="33">
        <v>325.64999999999998</v>
      </c>
      <c r="G240" s="33">
        <f t="shared" si="12"/>
        <v>976.94999999999993</v>
      </c>
    </row>
    <row r="241" spans="1:7" ht="33.75">
      <c r="A241" s="23" t="s">
        <v>346</v>
      </c>
      <c r="B241" s="23">
        <v>242</v>
      </c>
      <c r="C241" s="47" t="s">
        <v>485</v>
      </c>
      <c r="D241" s="23" t="s">
        <v>1</v>
      </c>
      <c r="E241" s="33">
        <v>1</v>
      </c>
      <c r="F241" s="33">
        <v>880.25</v>
      </c>
      <c r="G241" s="33">
        <f t="shared" si="12"/>
        <v>880.25</v>
      </c>
    </row>
    <row r="242" spans="1:7" ht="22.5">
      <c r="A242" s="23" t="s">
        <v>347</v>
      </c>
      <c r="B242" s="23">
        <v>244</v>
      </c>
      <c r="C242" s="47" t="s">
        <v>486</v>
      </c>
      <c r="D242" s="23" t="s">
        <v>1</v>
      </c>
      <c r="E242" s="33">
        <v>20</v>
      </c>
      <c r="F242" s="33">
        <v>50.55</v>
      </c>
      <c r="G242" s="33">
        <f t="shared" si="12"/>
        <v>1011</v>
      </c>
    </row>
    <row r="243" spans="1:7" ht="22.5">
      <c r="A243" s="23" t="s">
        <v>348</v>
      </c>
      <c r="B243" s="23">
        <v>245</v>
      </c>
      <c r="C243" s="47" t="s">
        <v>415</v>
      </c>
      <c r="D243" s="23" t="s">
        <v>1</v>
      </c>
      <c r="E243" s="33">
        <v>4</v>
      </c>
      <c r="F243" s="33">
        <v>45.49</v>
      </c>
      <c r="G243" s="33">
        <f t="shared" si="12"/>
        <v>181.96</v>
      </c>
    </row>
    <row r="244" spans="1:7">
      <c r="A244" s="24"/>
      <c r="B244" s="25"/>
      <c r="C244" s="49"/>
      <c r="D244" s="25"/>
      <c r="E244" s="151" t="s">
        <v>375</v>
      </c>
      <c r="F244" s="152"/>
      <c r="G244" s="50">
        <f>SUM(G238:G243)</f>
        <v>4590.66</v>
      </c>
    </row>
    <row r="245" spans="1:7" ht="15.75" thickBot="1">
      <c r="A245" s="26"/>
      <c r="B245" s="26"/>
      <c r="C245" s="61"/>
      <c r="D245" s="26"/>
      <c r="E245" s="40"/>
      <c r="F245" s="40"/>
      <c r="G245" s="40"/>
    </row>
    <row r="246" spans="1:7" ht="15.75" thickBot="1">
      <c r="A246" s="22">
        <v>13</v>
      </c>
      <c r="B246" s="27"/>
      <c r="C246" s="51" t="s">
        <v>349</v>
      </c>
      <c r="D246" s="52"/>
      <c r="E246" s="39"/>
      <c r="F246" s="39"/>
      <c r="G246" s="53"/>
    </row>
    <row r="247" spans="1:7">
      <c r="A247" s="23" t="s">
        <v>350</v>
      </c>
      <c r="B247" s="23">
        <v>89</v>
      </c>
      <c r="C247" s="47" t="s">
        <v>416</v>
      </c>
      <c r="D247" s="23" t="s">
        <v>1</v>
      </c>
      <c r="E247" s="33">
        <v>1</v>
      </c>
      <c r="F247" s="33">
        <v>232.3</v>
      </c>
      <c r="G247" s="33">
        <f t="shared" ref="G247:G250" si="13">SUM(E247*F247)</f>
        <v>232.3</v>
      </c>
    </row>
    <row r="248" spans="1:7">
      <c r="A248" s="23" t="s">
        <v>351</v>
      </c>
      <c r="B248" s="23">
        <v>90</v>
      </c>
      <c r="C248" s="47" t="s">
        <v>417</v>
      </c>
      <c r="D248" s="23" t="s">
        <v>1</v>
      </c>
      <c r="E248" s="33">
        <v>1</v>
      </c>
      <c r="F248" s="33">
        <v>234.79</v>
      </c>
      <c r="G248" s="33">
        <f t="shared" si="13"/>
        <v>234.79</v>
      </c>
    </row>
    <row r="249" spans="1:7">
      <c r="A249" s="23" t="s">
        <v>352</v>
      </c>
      <c r="B249" s="23">
        <v>9537</v>
      </c>
      <c r="C249" s="47" t="s">
        <v>418</v>
      </c>
      <c r="D249" s="23" t="s">
        <v>6</v>
      </c>
      <c r="E249" s="33">
        <v>309.25</v>
      </c>
      <c r="F249" s="33">
        <v>1.34</v>
      </c>
      <c r="G249" s="33">
        <f t="shared" si="13"/>
        <v>414.39500000000004</v>
      </c>
    </row>
    <row r="250" spans="1:7">
      <c r="A250" s="23" t="s">
        <v>353</v>
      </c>
      <c r="B250" s="23" t="s">
        <v>411</v>
      </c>
      <c r="C250" s="47" t="s">
        <v>419</v>
      </c>
      <c r="D250" s="23" t="s">
        <v>29</v>
      </c>
      <c r="E250" s="33">
        <v>39.58</v>
      </c>
      <c r="F250" s="33">
        <v>15.25</v>
      </c>
      <c r="G250" s="33">
        <f t="shared" si="13"/>
        <v>603.59500000000003</v>
      </c>
    </row>
    <row r="251" spans="1:7">
      <c r="A251" s="24"/>
      <c r="B251" s="25"/>
      <c r="C251" s="49"/>
      <c r="D251" s="25"/>
      <c r="E251" s="151" t="s">
        <v>374</v>
      </c>
      <c r="F251" s="152"/>
      <c r="G251" s="50">
        <f>SUM(G247:G250)</f>
        <v>1485.0800000000002</v>
      </c>
    </row>
    <row r="252" spans="1:7" ht="15.75" thickBot="1">
      <c r="A252" s="26"/>
      <c r="B252" s="26"/>
      <c r="C252" s="61"/>
      <c r="D252" s="26"/>
      <c r="E252" s="40"/>
      <c r="F252" s="40"/>
      <c r="G252" s="40"/>
    </row>
    <row r="253" spans="1:7" ht="15" customHeight="1" thickBot="1">
      <c r="E253" s="149" t="s">
        <v>363</v>
      </c>
      <c r="F253" s="150"/>
      <c r="G253" s="66">
        <f>SUM(G22+G29+G38+G56+G62+G68+G102+G123+G172+G228+G235+G244+G251)</f>
        <v>352165.20109999995</v>
      </c>
    </row>
    <row r="254" spans="1:7" ht="15.75" thickBot="1">
      <c r="E254" s="149" t="s">
        <v>423</v>
      </c>
      <c r="F254" s="150"/>
      <c r="G254" s="76">
        <f>SUM(G253*1.255)</f>
        <v>441967.32738049992</v>
      </c>
    </row>
    <row r="255" spans="1:7" ht="15.75" thickBot="1">
      <c r="E255" s="77"/>
      <c r="F255" s="78"/>
      <c r="G255" s="79"/>
    </row>
    <row r="256" spans="1:7">
      <c r="A256" s="124"/>
      <c r="B256" s="148" t="s">
        <v>503</v>
      </c>
      <c r="C256" s="148"/>
      <c r="D256" s="80"/>
      <c r="E256" s="81"/>
      <c r="F256" s="81"/>
      <c r="G256" s="82"/>
    </row>
    <row r="257" spans="1:7">
      <c r="A257" s="83"/>
      <c r="B257" s="56"/>
      <c r="C257" s="56"/>
      <c r="D257" s="56"/>
      <c r="E257" s="79"/>
      <c r="F257" s="79"/>
      <c r="G257" s="84"/>
    </row>
    <row r="258" spans="1:7">
      <c r="A258" s="83"/>
      <c r="B258" s="56"/>
      <c r="C258" s="56"/>
      <c r="D258" s="56"/>
      <c r="E258" s="79"/>
      <c r="F258" s="79"/>
      <c r="G258" s="84"/>
    </row>
    <row r="259" spans="1:7">
      <c r="A259" s="83"/>
      <c r="B259" s="56" t="s">
        <v>521</v>
      </c>
      <c r="D259" s="145" t="s">
        <v>501</v>
      </c>
      <c r="E259" s="79"/>
      <c r="F259" s="79"/>
      <c r="G259" s="84"/>
    </row>
    <row r="260" spans="1:7">
      <c r="A260" s="83"/>
      <c r="B260" s="56" t="s">
        <v>522</v>
      </c>
      <c r="D260" s="146" t="s">
        <v>502</v>
      </c>
      <c r="E260" s="79"/>
      <c r="F260" s="79"/>
      <c r="G260" s="84"/>
    </row>
    <row r="261" spans="1:7" ht="15.75" thickBot="1">
      <c r="A261" s="73"/>
      <c r="B261" s="74"/>
      <c r="C261" s="74"/>
      <c r="D261" s="74"/>
      <c r="E261" s="85"/>
      <c r="F261" s="85"/>
      <c r="G261" s="86"/>
    </row>
  </sheetData>
  <mergeCells count="20">
    <mergeCell ref="E172:F172"/>
    <mergeCell ref="E228:F228"/>
    <mergeCell ref="E235:F235"/>
    <mergeCell ref="E123:F123"/>
    <mergeCell ref="A1:G3"/>
    <mergeCell ref="A8:G8"/>
    <mergeCell ref="A9:G9"/>
    <mergeCell ref="A11:G11"/>
    <mergeCell ref="E22:F22"/>
    <mergeCell ref="E29:F29"/>
    <mergeCell ref="E38:F38"/>
    <mergeCell ref="E56:F56"/>
    <mergeCell ref="E62:F62"/>
    <mergeCell ref="E68:F68"/>
    <mergeCell ref="E102:F102"/>
    <mergeCell ref="B256:C256"/>
    <mergeCell ref="E253:F253"/>
    <mergeCell ref="E254:F254"/>
    <mergeCell ref="E244:F244"/>
    <mergeCell ref="E251:F25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R31"/>
  <sheetViews>
    <sheetView topLeftCell="A10" workbookViewId="0">
      <selection activeCell="L28" sqref="L28"/>
    </sheetView>
  </sheetViews>
  <sheetFormatPr defaultRowHeight="14.25"/>
  <cols>
    <col min="1" max="1" width="7" style="115" customWidth="1"/>
    <col min="2" max="2" width="44.28515625" style="116" customWidth="1"/>
    <col min="3" max="3" width="15.5703125" style="116" customWidth="1"/>
    <col min="4" max="4" width="14.28515625" style="117" customWidth="1"/>
    <col min="5" max="5" width="6.85546875" style="117" customWidth="1"/>
    <col min="6" max="6" width="12.5703125" style="117" customWidth="1"/>
    <col min="7" max="7" width="5.5703125" style="118" bestFit="1" customWidth="1"/>
    <col min="8" max="8" width="12.5703125" style="117" customWidth="1"/>
    <col min="9" max="9" width="4.7109375" style="118" bestFit="1" customWidth="1"/>
    <col min="10" max="10" width="12.7109375" style="117" customWidth="1"/>
    <col min="11" max="11" width="4.7109375" style="118" bestFit="1" customWidth="1"/>
    <col min="12" max="12" width="12.7109375" style="117" customWidth="1"/>
    <col min="13" max="13" width="4.7109375" style="118" bestFit="1" customWidth="1"/>
    <col min="14" max="14" width="12.5703125" style="117" customWidth="1"/>
    <col min="15" max="15" width="4.7109375" style="118" bestFit="1" customWidth="1"/>
    <col min="16" max="16" width="12.5703125" style="117" customWidth="1"/>
    <col min="17" max="17" width="5.5703125" style="118" bestFit="1" customWidth="1"/>
    <col min="18" max="18" width="14.28515625" style="117" customWidth="1"/>
    <col min="19" max="19" width="22.85546875" style="89" bestFit="1" customWidth="1"/>
    <col min="20" max="20" width="9.140625" style="89"/>
    <col min="21" max="21" width="8.5703125" style="89" bestFit="1" customWidth="1"/>
    <col min="22" max="16384" width="9.140625" style="89"/>
  </cols>
  <sheetData>
    <row r="1" spans="1:18" ht="18">
      <c r="A1" s="89"/>
      <c r="B1" s="175" t="s">
        <v>504</v>
      </c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6"/>
    </row>
    <row r="2" spans="1:18" ht="18">
      <c r="A2" s="89"/>
      <c r="B2" s="178" t="s">
        <v>378</v>
      </c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7"/>
    </row>
    <row r="3" spans="1:18">
      <c r="A3" s="89"/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80"/>
    </row>
    <row r="4" spans="1:18" ht="15" thickBot="1">
      <c r="A4" s="89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1"/>
    </row>
    <row r="5" spans="1:18">
      <c r="A5" s="168" t="s">
        <v>518</v>
      </c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70"/>
    </row>
    <row r="6" spans="1:18" ht="18">
      <c r="A6" s="171"/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90"/>
    </row>
    <row r="7" spans="1:18" ht="25.5">
      <c r="A7" s="91" t="s">
        <v>505</v>
      </c>
      <c r="B7" s="92" t="s">
        <v>506</v>
      </c>
      <c r="C7" s="93" t="s">
        <v>519</v>
      </c>
      <c r="D7" s="93" t="s">
        <v>507</v>
      </c>
      <c r="E7" s="93" t="s">
        <v>508</v>
      </c>
      <c r="F7" s="94" t="s">
        <v>509</v>
      </c>
      <c r="G7" s="94" t="s">
        <v>508</v>
      </c>
      <c r="H7" s="94" t="s">
        <v>510</v>
      </c>
      <c r="I7" s="94" t="s">
        <v>508</v>
      </c>
      <c r="J7" s="94" t="s">
        <v>511</v>
      </c>
      <c r="K7" s="94" t="s">
        <v>508</v>
      </c>
      <c r="L7" s="94" t="s">
        <v>512</v>
      </c>
      <c r="M7" s="94" t="s">
        <v>508</v>
      </c>
      <c r="N7" s="94" t="s">
        <v>513</v>
      </c>
      <c r="O7" s="94" t="s">
        <v>508</v>
      </c>
      <c r="P7" s="94" t="s">
        <v>514</v>
      </c>
      <c r="Q7" s="94" t="s">
        <v>508</v>
      </c>
      <c r="R7" s="95" t="s">
        <v>515</v>
      </c>
    </row>
    <row r="8" spans="1:18" s="99" customFormat="1" ht="25.5">
      <c r="A8" s="119">
        <v>1</v>
      </c>
      <c r="B8" s="96" t="s">
        <v>2</v>
      </c>
      <c r="C8" s="98">
        <v>14176.966</v>
      </c>
      <c r="D8" s="98">
        <f>SUM(C8*1.255)</f>
        <v>17792.092329999999</v>
      </c>
      <c r="E8" s="121">
        <f>SUM(D8/D22*100)</f>
        <v>4.0256578218083012</v>
      </c>
      <c r="F8" s="122">
        <f t="shared" ref="F8:F20" si="0">$D8*G8</f>
        <v>17792.092329999999</v>
      </c>
      <c r="G8" s="123">
        <v>1</v>
      </c>
      <c r="H8" s="122">
        <f t="shared" ref="H8:H20" si="1">$D8*I8</f>
        <v>0</v>
      </c>
      <c r="I8" s="123">
        <v>0</v>
      </c>
      <c r="J8" s="122">
        <f t="shared" ref="J8:J20" si="2">$D8*K8</f>
        <v>0</v>
      </c>
      <c r="K8" s="123">
        <v>0</v>
      </c>
      <c r="L8" s="122">
        <f t="shared" ref="L8:L14" si="3">$D8*M8</f>
        <v>0</v>
      </c>
      <c r="M8" s="123">
        <v>0</v>
      </c>
      <c r="N8" s="122">
        <f t="shared" ref="N8:N20" si="4">$D8*O8</f>
        <v>0</v>
      </c>
      <c r="O8" s="123">
        <v>0</v>
      </c>
      <c r="P8" s="122">
        <f t="shared" ref="P8:P20" si="5">$D8*Q8</f>
        <v>0</v>
      </c>
      <c r="Q8" s="123">
        <v>0</v>
      </c>
      <c r="R8" s="120">
        <f>SUM(F8+H8+J8+L8+N8+P8)</f>
        <v>17792.092329999999</v>
      </c>
    </row>
    <row r="9" spans="1:18" s="99" customFormat="1">
      <c r="A9" s="119">
        <v>2</v>
      </c>
      <c r="B9" s="96" t="s">
        <v>25</v>
      </c>
      <c r="C9" s="98">
        <v>2506.44</v>
      </c>
      <c r="D9" s="98">
        <f t="shared" ref="D9:D20" si="6">SUM(C9*1.255)</f>
        <v>3145.5821999999998</v>
      </c>
      <c r="E9" s="121">
        <f>SUM(D9/D22*100)</f>
        <v>0.71172278969232183</v>
      </c>
      <c r="F9" s="122">
        <f t="shared" si="0"/>
        <v>3145.5821999999998</v>
      </c>
      <c r="G9" s="123">
        <v>1</v>
      </c>
      <c r="H9" s="122">
        <f t="shared" si="1"/>
        <v>0</v>
      </c>
      <c r="I9" s="123"/>
      <c r="J9" s="122">
        <f t="shared" si="2"/>
        <v>0</v>
      </c>
      <c r="K9" s="123">
        <v>0</v>
      </c>
      <c r="L9" s="122">
        <f t="shared" si="3"/>
        <v>0</v>
      </c>
      <c r="M9" s="123">
        <v>0</v>
      </c>
      <c r="N9" s="122">
        <f t="shared" si="4"/>
        <v>0</v>
      </c>
      <c r="O9" s="123">
        <v>0</v>
      </c>
      <c r="P9" s="122">
        <f t="shared" si="5"/>
        <v>0</v>
      </c>
      <c r="Q9" s="123">
        <v>0</v>
      </c>
      <c r="R9" s="120">
        <f t="shared" ref="R9:R20" si="7">SUM(F9+H9+J9+L9+N9+P9)</f>
        <v>3145.5821999999998</v>
      </c>
    </row>
    <row r="10" spans="1:18" s="99" customFormat="1">
      <c r="A10" s="119">
        <v>3</v>
      </c>
      <c r="B10" s="96" t="s">
        <v>36</v>
      </c>
      <c r="C10" s="98">
        <v>38202.65</v>
      </c>
      <c r="D10" s="98">
        <f t="shared" si="6"/>
        <v>47944.325749999996</v>
      </c>
      <c r="E10" s="121">
        <f>SUM(D10/D22)*100</f>
        <v>10.847934373709077</v>
      </c>
      <c r="F10" s="122">
        <f t="shared" si="0"/>
        <v>14383.297724999999</v>
      </c>
      <c r="G10" s="123">
        <v>0.3</v>
      </c>
      <c r="H10" s="122">
        <f t="shared" si="1"/>
        <v>14383.297724999999</v>
      </c>
      <c r="I10" s="123">
        <v>0.3</v>
      </c>
      <c r="J10" s="122">
        <f t="shared" si="2"/>
        <v>19177.730299999999</v>
      </c>
      <c r="K10" s="123">
        <v>0.4</v>
      </c>
      <c r="L10" s="122">
        <f t="shared" si="3"/>
        <v>0</v>
      </c>
      <c r="M10" s="123">
        <v>0</v>
      </c>
      <c r="N10" s="122">
        <f t="shared" si="4"/>
        <v>0</v>
      </c>
      <c r="O10" s="123">
        <v>0</v>
      </c>
      <c r="P10" s="122">
        <f t="shared" si="5"/>
        <v>0</v>
      </c>
      <c r="Q10" s="123">
        <v>0</v>
      </c>
      <c r="R10" s="120">
        <f t="shared" si="7"/>
        <v>47944.325749999996</v>
      </c>
    </row>
    <row r="11" spans="1:18" s="99" customFormat="1">
      <c r="A11" s="97">
        <v>4</v>
      </c>
      <c r="B11" s="96" t="s">
        <v>52</v>
      </c>
      <c r="C11" s="98">
        <v>71646.13</v>
      </c>
      <c r="D11" s="98">
        <f t="shared" si="6"/>
        <v>89915.893150000004</v>
      </c>
      <c r="E11" s="121">
        <f>SUM(D11/D22*100)</f>
        <v>20.344466061130031</v>
      </c>
      <c r="F11" s="122">
        <f t="shared" si="0"/>
        <v>17983.178630000002</v>
      </c>
      <c r="G11" s="123">
        <v>0.2</v>
      </c>
      <c r="H11" s="122">
        <f t="shared" si="1"/>
        <v>17983.178630000002</v>
      </c>
      <c r="I11" s="123">
        <v>0.2</v>
      </c>
      <c r="J11" s="122">
        <f t="shared" si="2"/>
        <v>17983.178630000002</v>
      </c>
      <c r="K11" s="123">
        <v>0.2</v>
      </c>
      <c r="L11" s="122">
        <f t="shared" si="3"/>
        <v>17983.178630000002</v>
      </c>
      <c r="M11" s="123">
        <v>0.2</v>
      </c>
      <c r="N11" s="122">
        <f t="shared" si="4"/>
        <v>17983.178630000002</v>
      </c>
      <c r="O11" s="123">
        <v>0.2</v>
      </c>
      <c r="P11" s="122">
        <f t="shared" si="5"/>
        <v>0</v>
      </c>
      <c r="Q11" s="123">
        <v>0</v>
      </c>
      <c r="R11" s="120">
        <f t="shared" si="7"/>
        <v>89915.893150000018</v>
      </c>
    </row>
    <row r="12" spans="1:18" s="99" customFormat="1">
      <c r="A12" s="119">
        <v>5</v>
      </c>
      <c r="B12" s="96" t="s">
        <v>78</v>
      </c>
      <c r="C12" s="98">
        <v>25482.44</v>
      </c>
      <c r="D12" s="98">
        <f t="shared" si="6"/>
        <v>31980.462199999994</v>
      </c>
      <c r="E12" s="121">
        <f>SUM(D12/D22*100)</f>
        <v>7.235933549164236</v>
      </c>
      <c r="F12" s="122">
        <f t="shared" si="0"/>
        <v>0</v>
      </c>
      <c r="G12" s="123">
        <v>0</v>
      </c>
      <c r="H12" s="122">
        <f t="shared" si="1"/>
        <v>7995.1155499999986</v>
      </c>
      <c r="I12" s="123">
        <v>0.25</v>
      </c>
      <c r="J12" s="122">
        <f t="shared" si="2"/>
        <v>7995.1155499999986</v>
      </c>
      <c r="K12" s="123">
        <v>0.25</v>
      </c>
      <c r="L12" s="122">
        <f t="shared" si="3"/>
        <v>7995.1155499999986</v>
      </c>
      <c r="M12" s="123">
        <v>0.25</v>
      </c>
      <c r="N12" s="122">
        <f t="shared" si="4"/>
        <v>7995.1155499999986</v>
      </c>
      <c r="O12" s="123">
        <v>0.25</v>
      </c>
      <c r="P12" s="122">
        <f t="shared" si="5"/>
        <v>0</v>
      </c>
      <c r="Q12" s="123">
        <v>0</v>
      </c>
      <c r="R12" s="120">
        <f t="shared" si="7"/>
        <v>31980.462199999994</v>
      </c>
    </row>
    <row r="13" spans="1:18" s="99" customFormat="1">
      <c r="A13" s="97">
        <v>6</v>
      </c>
      <c r="B13" s="96" t="s">
        <v>83</v>
      </c>
      <c r="C13" s="98">
        <v>1342.28</v>
      </c>
      <c r="D13" s="98">
        <f t="shared" si="6"/>
        <v>1684.5613999999998</v>
      </c>
      <c r="E13" s="121">
        <f>SUM(D13/D22*100)</f>
        <v>0.38115066235306239</v>
      </c>
      <c r="F13" s="122">
        <f t="shared" si="0"/>
        <v>0</v>
      </c>
      <c r="G13" s="123">
        <v>0</v>
      </c>
      <c r="H13" s="122">
        <f t="shared" si="1"/>
        <v>505.3684199999999</v>
      </c>
      <c r="I13" s="123">
        <v>0.3</v>
      </c>
      <c r="J13" s="122">
        <f t="shared" si="2"/>
        <v>505.3684199999999</v>
      </c>
      <c r="K13" s="123">
        <v>0.3</v>
      </c>
      <c r="L13" s="122">
        <f t="shared" si="3"/>
        <v>505.3684199999999</v>
      </c>
      <c r="M13" s="123">
        <v>0.3</v>
      </c>
      <c r="N13" s="122">
        <f t="shared" si="4"/>
        <v>168.45614</v>
      </c>
      <c r="O13" s="123">
        <v>0.1</v>
      </c>
      <c r="P13" s="122">
        <f t="shared" si="5"/>
        <v>0</v>
      </c>
      <c r="Q13" s="123">
        <v>0</v>
      </c>
      <c r="R13" s="120">
        <f t="shared" si="7"/>
        <v>1684.5613999999998</v>
      </c>
    </row>
    <row r="14" spans="1:18" s="99" customFormat="1">
      <c r="A14" s="97">
        <v>7</v>
      </c>
      <c r="B14" s="96" t="s">
        <v>90</v>
      </c>
      <c r="C14" s="98">
        <v>104757.42600000001</v>
      </c>
      <c r="D14" s="98">
        <f t="shared" si="6"/>
        <v>131470.56962999998</v>
      </c>
      <c r="E14" s="121">
        <f>SUM(D14/D22*100)</f>
        <v>29.74667156353512</v>
      </c>
      <c r="F14" s="122">
        <f t="shared" si="0"/>
        <v>0</v>
      </c>
      <c r="G14" s="123">
        <v>0</v>
      </c>
      <c r="H14" s="122">
        <f t="shared" si="1"/>
        <v>32867.642407499996</v>
      </c>
      <c r="I14" s="123">
        <v>0.25</v>
      </c>
      <c r="J14" s="122">
        <f t="shared" si="2"/>
        <v>32867.642407499996</v>
      </c>
      <c r="K14" s="123">
        <v>0.25</v>
      </c>
      <c r="L14" s="122">
        <f t="shared" si="3"/>
        <v>32867.642407499996</v>
      </c>
      <c r="M14" s="123">
        <v>0.25</v>
      </c>
      <c r="N14" s="122">
        <f t="shared" si="4"/>
        <v>32867.642407499996</v>
      </c>
      <c r="O14" s="123">
        <v>0.25</v>
      </c>
      <c r="P14" s="122">
        <f t="shared" si="5"/>
        <v>0</v>
      </c>
      <c r="Q14" s="123">
        <v>0</v>
      </c>
      <c r="R14" s="120">
        <f t="shared" si="7"/>
        <v>131470.56962999998</v>
      </c>
    </row>
    <row r="15" spans="1:18" s="99" customFormat="1">
      <c r="A15" s="97">
        <v>8</v>
      </c>
      <c r="B15" s="96" t="s">
        <v>144</v>
      </c>
      <c r="C15" s="98">
        <v>30139.7</v>
      </c>
      <c r="D15" s="98">
        <f t="shared" si="6"/>
        <v>37825.323499999999</v>
      </c>
      <c r="E15" s="121">
        <f>SUM(D15/D22*100)</f>
        <v>8.5583981122586898</v>
      </c>
      <c r="F15" s="122">
        <f t="shared" si="0"/>
        <v>0</v>
      </c>
      <c r="G15" s="123">
        <v>0</v>
      </c>
      <c r="H15" s="122">
        <f t="shared" si="1"/>
        <v>0</v>
      </c>
      <c r="I15" s="123">
        <v>0</v>
      </c>
      <c r="J15" s="122">
        <f t="shared" si="2"/>
        <v>9456.3308749999997</v>
      </c>
      <c r="K15" s="123">
        <v>0.25</v>
      </c>
      <c r="L15" s="122">
        <f t="shared" ref="L15:L20" si="8">$D15*M15</f>
        <v>9456.3308749999997</v>
      </c>
      <c r="M15" s="123">
        <v>0.25</v>
      </c>
      <c r="N15" s="122">
        <f t="shared" si="4"/>
        <v>9456.3308749999997</v>
      </c>
      <c r="O15" s="123">
        <v>0.25</v>
      </c>
      <c r="P15" s="122">
        <f t="shared" si="5"/>
        <v>9456.3308749999997</v>
      </c>
      <c r="Q15" s="123">
        <v>0.25</v>
      </c>
      <c r="R15" s="120">
        <f t="shared" si="7"/>
        <v>37825.323499999999</v>
      </c>
    </row>
    <row r="16" spans="1:18" s="99" customFormat="1">
      <c r="A16" s="97">
        <v>9</v>
      </c>
      <c r="B16" s="96" t="s">
        <v>176</v>
      </c>
      <c r="C16" s="98">
        <v>25604.07</v>
      </c>
      <c r="D16" s="98">
        <f t="shared" si="6"/>
        <v>32133.107849999997</v>
      </c>
      <c r="E16" s="121">
        <f>SUM(D16/D22*100)</f>
        <v>7.2704713170383028</v>
      </c>
      <c r="F16" s="122">
        <f t="shared" si="0"/>
        <v>0</v>
      </c>
      <c r="G16" s="123">
        <v>0</v>
      </c>
      <c r="H16" s="122">
        <f t="shared" si="1"/>
        <v>0</v>
      </c>
      <c r="I16" s="123">
        <v>0</v>
      </c>
      <c r="J16" s="122">
        <f t="shared" si="2"/>
        <v>0</v>
      </c>
      <c r="K16" s="123">
        <v>0</v>
      </c>
      <c r="L16" s="122">
        <f t="shared" si="8"/>
        <v>8033.2769624999992</v>
      </c>
      <c r="M16" s="123">
        <v>0.25</v>
      </c>
      <c r="N16" s="122">
        <f t="shared" si="4"/>
        <v>8033.2769624999992</v>
      </c>
      <c r="O16" s="123">
        <v>0.25</v>
      </c>
      <c r="P16" s="122">
        <f t="shared" si="5"/>
        <v>16066.553924999998</v>
      </c>
      <c r="Q16" s="123">
        <v>0.5</v>
      </c>
      <c r="R16" s="120">
        <f t="shared" si="7"/>
        <v>32133.107849999997</v>
      </c>
    </row>
    <row r="17" spans="1:18" s="99" customFormat="1">
      <c r="A17" s="97">
        <v>10</v>
      </c>
      <c r="B17" s="96" t="s">
        <v>265</v>
      </c>
      <c r="C17" s="98">
        <v>30857.7</v>
      </c>
      <c r="D17" s="98">
        <f t="shared" si="6"/>
        <v>38726.413499999995</v>
      </c>
      <c r="E17" s="121">
        <f>SUM(D17/D22*100)</f>
        <v>8.7622796984921862</v>
      </c>
      <c r="F17" s="122">
        <f t="shared" si="0"/>
        <v>0</v>
      </c>
      <c r="G17" s="123">
        <v>0</v>
      </c>
      <c r="H17" s="122">
        <f t="shared" si="1"/>
        <v>0</v>
      </c>
      <c r="I17" s="123">
        <v>0</v>
      </c>
      <c r="J17" s="122">
        <f t="shared" si="2"/>
        <v>0</v>
      </c>
      <c r="K17" s="123">
        <v>0</v>
      </c>
      <c r="L17" s="122">
        <f t="shared" si="8"/>
        <v>11617.924049999998</v>
      </c>
      <c r="M17" s="123">
        <v>0.3</v>
      </c>
      <c r="N17" s="122">
        <f t="shared" si="4"/>
        <v>7745.2826999999997</v>
      </c>
      <c r="O17" s="123">
        <v>0.2</v>
      </c>
      <c r="P17" s="122">
        <f t="shared" si="5"/>
        <v>19363.206749999998</v>
      </c>
      <c r="Q17" s="123">
        <v>0.5</v>
      </c>
      <c r="R17" s="120">
        <f t="shared" si="7"/>
        <v>38726.413499999995</v>
      </c>
    </row>
    <row r="18" spans="1:18" s="99" customFormat="1">
      <c r="A18" s="97">
        <v>11</v>
      </c>
      <c r="B18" s="96" t="s">
        <v>337</v>
      </c>
      <c r="C18" s="98">
        <v>1373.66</v>
      </c>
      <c r="D18" s="98">
        <f t="shared" si="6"/>
        <v>1723.9432999999999</v>
      </c>
      <c r="E18" s="121">
        <f>SUM(D18/D22*100)</f>
        <v>0.39006125312744561</v>
      </c>
      <c r="F18" s="122">
        <f t="shared" si="0"/>
        <v>0</v>
      </c>
      <c r="G18" s="123">
        <v>0</v>
      </c>
      <c r="H18" s="122">
        <f t="shared" si="1"/>
        <v>0</v>
      </c>
      <c r="I18" s="123">
        <v>0</v>
      </c>
      <c r="J18" s="122">
        <f t="shared" si="2"/>
        <v>0</v>
      </c>
      <c r="K18" s="123">
        <v>0</v>
      </c>
      <c r="L18" s="122">
        <f t="shared" si="8"/>
        <v>517.1829899999999</v>
      </c>
      <c r="M18" s="123">
        <v>0.3</v>
      </c>
      <c r="N18" s="122">
        <f t="shared" si="4"/>
        <v>689.57731999999999</v>
      </c>
      <c r="O18" s="123">
        <v>0.4</v>
      </c>
      <c r="P18" s="122">
        <f t="shared" si="5"/>
        <v>517.1829899999999</v>
      </c>
      <c r="Q18" s="123">
        <v>0.3</v>
      </c>
      <c r="R18" s="120">
        <f t="shared" si="7"/>
        <v>1723.9432999999999</v>
      </c>
    </row>
    <row r="19" spans="1:18" s="99" customFormat="1">
      <c r="A19" s="97">
        <v>12</v>
      </c>
      <c r="B19" s="96" t="s">
        <v>342</v>
      </c>
      <c r="C19" s="98">
        <v>4590.66</v>
      </c>
      <c r="D19" s="98">
        <f t="shared" si="6"/>
        <v>5761.278299999999</v>
      </c>
      <c r="E19" s="121">
        <f>SUM(D19/D22*100)</f>
        <v>1.3035529842042715</v>
      </c>
      <c r="F19" s="122">
        <f t="shared" si="0"/>
        <v>0</v>
      </c>
      <c r="G19" s="123">
        <v>0</v>
      </c>
      <c r="H19" s="122">
        <f t="shared" si="1"/>
        <v>0</v>
      </c>
      <c r="I19" s="123">
        <v>0</v>
      </c>
      <c r="J19" s="122">
        <f t="shared" si="2"/>
        <v>0</v>
      </c>
      <c r="K19" s="123">
        <v>0</v>
      </c>
      <c r="L19" s="122">
        <f t="shared" si="8"/>
        <v>0</v>
      </c>
      <c r="M19" s="123">
        <v>0</v>
      </c>
      <c r="N19" s="122">
        <f t="shared" si="4"/>
        <v>0</v>
      </c>
      <c r="O19" s="123">
        <v>0</v>
      </c>
      <c r="P19" s="122">
        <f t="shared" si="5"/>
        <v>5761.278299999999</v>
      </c>
      <c r="Q19" s="123">
        <v>1</v>
      </c>
      <c r="R19" s="120">
        <f t="shared" si="7"/>
        <v>5761.278299999999</v>
      </c>
    </row>
    <row r="20" spans="1:18" s="99" customFormat="1">
      <c r="A20" s="97">
        <v>13</v>
      </c>
      <c r="B20" s="96" t="s">
        <v>349</v>
      </c>
      <c r="C20" s="98">
        <v>1485.08</v>
      </c>
      <c r="D20" s="98">
        <f t="shared" si="6"/>
        <v>1863.7753999999998</v>
      </c>
      <c r="E20" s="121">
        <f>SUM(D20/D22*100)</f>
        <v>0.42169981348696689</v>
      </c>
      <c r="F20" s="122">
        <f t="shared" si="0"/>
        <v>0</v>
      </c>
      <c r="G20" s="123">
        <v>0</v>
      </c>
      <c r="H20" s="122">
        <f t="shared" si="1"/>
        <v>0</v>
      </c>
      <c r="I20" s="123">
        <v>0</v>
      </c>
      <c r="J20" s="122">
        <f t="shared" si="2"/>
        <v>0</v>
      </c>
      <c r="K20" s="123">
        <v>0</v>
      </c>
      <c r="L20" s="122">
        <f t="shared" si="8"/>
        <v>0</v>
      </c>
      <c r="M20" s="123">
        <v>0</v>
      </c>
      <c r="N20" s="122">
        <f t="shared" si="4"/>
        <v>0</v>
      </c>
      <c r="O20" s="123">
        <v>0</v>
      </c>
      <c r="P20" s="122">
        <f t="shared" si="5"/>
        <v>1863.7753999999998</v>
      </c>
      <c r="Q20" s="123">
        <v>1</v>
      </c>
      <c r="R20" s="120">
        <f t="shared" si="7"/>
        <v>1863.7753999999998</v>
      </c>
    </row>
    <row r="21" spans="1:18" ht="15" thickBot="1">
      <c r="A21" s="100"/>
      <c r="B21" s="101"/>
      <c r="C21" s="101"/>
      <c r="D21" s="102"/>
      <c r="E21" s="102"/>
      <c r="F21" s="102"/>
      <c r="G21" s="103"/>
      <c r="H21" s="102"/>
      <c r="I21" s="103"/>
      <c r="J21" s="102"/>
      <c r="K21" s="103"/>
      <c r="L21" s="102"/>
      <c r="M21" s="103"/>
      <c r="N21" s="102"/>
      <c r="O21" s="103"/>
      <c r="P21" s="102"/>
      <c r="Q21" s="103"/>
      <c r="R21" s="104"/>
    </row>
    <row r="22" spans="1:18" ht="15" thickBot="1">
      <c r="A22" s="105"/>
      <c r="B22" s="106"/>
      <c r="C22" s="106"/>
      <c r="D22" s="107">
        <f>SUM(D8:D20)</f>
        <v>441967.3285099999</v>
      </c>
      <c r="E22" s="108">
        <f>SUM(E8:E20)</f>
        <v>100</v>
      </c>
      <c r="F22" s="107">
        <f>SUM(F8:F20)</f>
        <v>53304.150885000003</v>
      </c>
      <c r="G22" s="109"/>
      <c r="H22" s="107">
        <f>SUM(H8:H20)</f>
        <v>73734.602732499989</v>
      </c>
      <c r="I22" s="109"/>
      <c r="J22" s="107">
        <f>SUM(J8:J20)</f>
        <v>87985.366182500002</v>
      </c>
      <c r="K22" s="109"/>
      <c r="L22" s="107">
        <f>SUM(L8:L20)</f>
        <v>88976.019884999987</v>
      </c>
      <c r="M22" s="109"/>
      <c r="N22" s="107">
        <f>SUM(N8:N20)</f>
        <v>84938.860584999973</v>
      </c>
      <c r="O22" s="109"/>
      <c r="P22" s="107">
        <f>SUM(P8:P20)</f>
        <v>53028.328239999995</v>
      </c>
      <c r="Q22" s="109"/>
      <c r="R22" s="110">
        <f>SUM(F22:Q22)</f>
        <v>441967.3285099999</v>
      </c>
    </row>
    <row r="23" spans="1:18" ht="15" thickBot="1">
      <c r="A23" s="100"/>
      <c r="B23" s="101"/>
      <c r="C23" s="101"/>
      <c r="D23" s="111"/>
      <c r="E23" s="111"/>
      <c r="F23" s="111"/>
      <c r="G23" s="112"/>
      <c r="H23" s="111"/>
      <c r="I23" s="112"/>
      <c r="J23" s="111"/>
      <c r="K23" s="112"/>
      <c r="L23" s="111"/>
      <c r="M23" s="112"/>
      <c r="N23" s="111"/>
      <c r="O23" s="112"/>
      <c r="P23" s="111"/>
      <c r="Q23" s="112"/>
      <c r="R23" s="113"/>
    </row>
    <row r="24" spans="1:18" ht="15" thickBot="1">
      <c r="A24" s="173" t="s">
        <v>516</v>
      </c>
      <c r="B24" s="174"/>
      <c r="C24" s="174"/>
      <c r="D24" s="174"/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14">
        <f>SUM(R8:R20)</f>
        <v>441967.3285099999</v>
      </c>
    </row>
    <row r="25" spans="1:18" ht="15" thickBot="1"/>
    <row r="26" spans="1:18">
      <c r="A26" s="126"/>
      <c r="B26" s="127" t="s">
        <v>520</v>
      </c>
      <c r="C26" s="128"/>
      <c r="D26" s="129"/>
      <c r="E26" s="129"/>
      <c r="F26" s="129"/>
      <c r="G26" s="130"/>
      <c r="H26" s="129"/>
      <c r="I26" s="130"/>
      <c r="J26" s="129"/>
      <c r="K26" s="130"/>
      <c r="L26" s="129"/>
      <c r="M26" s="130"/>
      <c r="N26" s="129"/>
      <c r="O26" s="130"/>
      <c r="P26" s="129"/>
      <c r="Q26" s="130"/>
      <c r="R26" s="131"/>
    </row>
    <row r="27" spans="1:18">
      <c r="A27" s="132"/>
      <c r="B27" s="133"/>
      <c r="C27" s="133"/>
      <c r="D27" s="134"/>
      <c r="E27" s="134"/>
      <c r="F27" s="134"/>
      <c r="G27" s="135"/>
      <c r="H27" s="134"/>
      <c r="I27" s="135"/>
      <c r="J27" s="134"/>
      <c r="K27" s="135"/>
      <c r="L27" s="134"/>
      <c r="M27" s="135"/>
      <c r="N27" s="134"/>
      <c r="O27" s="135"/>
      <c r="P27" s="134"/>
      <c r="Q27" s="135"/>
      <c r="R27" s="90"/>
    </row>
    <row r="28" spans="1:18">
      <c r="A28" s="132"/>
      <c r="B28" s="133"/>
      <c r="C28" s="133"/>
      <c r="D28" s="134"/>
      <c r="E28" s="134"/>
      <c r="F28" s="134"/>
      <c r="G28" s="135"/>
      <c r="H28" s="134"/>
      <c r="I28" s="135"/>
      <c r="J28" s="134"/>
      <c r="K28" s="135"/>
      <c r="L28" s="134"/>
      <c r="M28" s="135"/>
      <c r="N28" s="134"/>
      <c r="O28" s="135"/>
      <c r="P28" s="134"/>
      <c r="Q28" s="135"/>
      <c r="R28" s="90"/>
    </row>
    <row r="29" spans="1:18" ht="15">
      <c r="A29" s="132"/>
      <c r="B29" s="133"/>
      <c r="C29" s="133"/>
      <c r="D29" s="56" t="s">
        <v>521</v>
      </c>
      <c r="E29" s="134"/>
      <c r="F29" s="134"/>
      <c r="G29" s="135"/>
      <c r="H29" s="134"/>
      <c r="I29" s="135"/>
      <c r="J29" s="134"/>
      <c r="K29" s="135"/>
      <c r="L29" s="136" t="s">
        <v>501</v>
      </c>
      <c r="M29" s="135"/>
      <c r="N29" s="134"/>
      <c r="O29" s="135"/>
      <c r="P29" s="134"/>
      <c r="Q29" s="135"/>
      <c r="R29" s="90"/>
    </row>
    <row r="30" spans="1:18" ht="15">
      <c r="A30" s="137"/>
      <c r="B30" s="138"/>
      <c r="C30" s="138"/>
      <c r="D30" s="125" t="s">
        <v>522</v>
      </c>
      <c r="E30" s="134"/>
      <c r="F30" s="134"/>
      <c r="G30" s="135"/>
      <c r="H30" s="134"/>
      <c r="I30" s="135"/>
      <c r="J30" s="134"/>
      <c r="K30" s="135"/>
      <c r="L30" s="136" t="s">
        <v>517</v>
      </c>
      <c r="M30" s="138"/>
      <c r="N30" s="138"/>
      <c r="O30" s="138"/>
      <c r="P30" s="138"/>
      <c r="Q30" s="138"/>
      <c r="R30" s="139"/>
    </row>
    <row r="31" spans="1:18" ht="15" thickBot="1">
      <c r="A31" s="140"/>
      <c r="B31" s="141"/>
      <c r="C31" s="141"/>
      <c r="D31" s="142"/>
      <c r="E31" s="142"/>
      <c r="F31" s="142"/>
      <c r="G31" s="143"/>
      <c r="H31" s="142"/>
      <c r="I31" s="143"/>
      <c r="J31" s="142"/>
      <c r="K31" s="143"/>
      <c r="L31" s="142"/>
      <c r="M31" s="143"/>
      <c r="N31" s="142"/>
      <c r="O31" s="143"/>
      <c r="P31" s="142"/>
      <c r="Q31" s="143"/>
      <c r="R31" s="144"/>
    </row>
  </sheetData>
  <mergeCells count="9">
    <mergeCell ref="A5:R5"/>
    <mergeCell ref="A6:Q6"/>
    <mergeCell ref="A24:Q24"/>
    <mergeCell ref="B1:Q1"/>
    <mergeCell ref="R1:R2"/>
    <mergeCell ref="B2:Q2"/>
    <mergeCell ref="B3:Q3"/>
    <mergeCell ref="R3:R4"/>
    <mergeCell ref="B4:Q4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ORÇAMENTO</vt:lpstr>
      <vt:lpstr>CRONOGRAMA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Projetos</cp:lastModifiedBy>
  <cp:lastPrinted>2014-01-08T13:06:37Z</cp:lastPrinted>
  <dcterms:created xsi:type="dcterms:W3CDTF">2013-09-10T08:09:46Z</dcterms:created>
  <dcterms:modified xsi:type="dcterms:W3CDTF">2014-01-08T13:07:01Z</dcterms:modified>
</cp:coreProperties>
</file>