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225" windowWidth="15600" windowHeight="9405" tabRatio="599" activeTab="8"/>
  </bookViews>
  <sheets>
    <sheet name="JAILSON SCHMULER" sheetId="4" r:id="rId1"/>
    <sheet name="ERONI FARIAS" sheetId="2" r:id="rId2"/>
    <sheet name="PAULO DOS SANTOS" sheetId="3" r:id="rId3"/>
    <sheet name="OSVALDO L RODRIGUES" sheetId="5" r:id="rId4"/>
    <sheet name="ERZINIO RODRIGUES" sheetId="6" r:id="rId5"/>
    <sheet name="MARIA L.B. RODRIGUES" sheetId="7" r:id="rId6"/>
    <sheet name="ADRIANO  P. FONSECA" sheetId="8" r:id="rId7"/>
    <sheet name="ANTONIO R SANTOS" sheetId="9" r:id="rId8"/>
    <sheet name="EDERSON CRISTIANO DE LIZ" sheetId="11" r:id="rId9"/>
    <sheet name="EZOEL ARRUDA" sheetId="12" r:id="rId10"/>
    <sheet name="JULIO C SCHMIDT" sheetId="13" r:id="rId11"/>
    <sheet name="SANDRA F ABREU" sheetId="14" r:id="rId12"/>
  </sheets>
  <calcPr calcId="145621"/>
</workbook>
</file>

<file path=xl/calcChain.xml><?xml version="1.0" encoding="utf-8"?>
<calcChain xmlns="http://schemas.openxmlformats.org/spreadsheetml/2006/main">
  <c r="G19" i="14"/>
  <c r="G18"/>
  <c r="G17"/>
  <c r="G16"/>
  <c r="G15"/>
  <c r="G14"/>
  <c r="G32" i="13"/>
  <c r="G31"/>
  <c r="G30"/>
  <c r="G33" s="1"/>
  <c r="G26"/>
  <c r="G27" s="1"/>
  <c r="G23"/>
  <c r="G22"/>
  <c r="G21"/>
  <c r="G20"/>
  <c r="G19"/>
  <c r="G17"/>
  <c r="G16"/>
  <c r="G15"/>
  <c r="G14"/>
  <c r="G24" s="1"/>
  <c r="G18" i="12"/>
  <c r="G19"/>
  <c r="G17"/>
  <c r="G16"/>
  <c r="G15"/>
  <c r="G14"/>
  <c r="G23" i="11"/>
  <c r="G22"/>
  <c r="G21"/>
  <c r="G20"/>
  <c r="G19"/>
  <c r="G17"/>
  <c r="G16"/>
  <c r="G15"/>
  <c r="G14"/>
  <c r="G26" i="9"/>
  <c r="G27" s="1"/>
  <c r="G15"/>
  <c r="G14"/>
  <c r="G20" i="14" l="1"/>
  <c r="F21" s="1"/>
  <c r="F34" i="13"/>
  <c r="G20" i="12"/>
  <c r="F21" s="1"/>
  <c r="G24" i="11"/>
  <c r="F25" s="1"/>
  <c r="G35" i="9" l="1"/>
  <c r="G34"/>
  <c r="G33"/>
  <c r="G31"/>
  <c r="G30"/>
  <c r="G23"/>
  <c r="G22"/>
  <c r="G21"/>
  <c r="G20"/>
  <c r="G19"/>
  <c r="G17"/>
  <c r="G16"/>
  <c r="G23" i="8"/>
  <c r="G24" s="1"/>
  <c r="G20"/>
  <c r="G19"/>
  <c r="G18"/>
  <c r="G17"/>
  <c r="G15"/>
  <c r="G14"/>
  <c r="G36" i="9" l="1"/>
  <c r="G24"/>
  <c r="F37" s="1"/>
  <c r="G21" i="8"/>
  <c r="F25" s="1"/>
  <c r="G32" i="7"/>
  <c r="G31"/>
  <c r="G37"/>
  <c r="G36"/>
  <c r="G35"/>
  <c r="G38" s="1"/>
  <c r="G28"/>
  <c r="G27"/>
  <c r="G26"/>
  <c r="G25"/>
  <c r="G24"/>
  <c r="G23"/>
  <c r="G29" s="1"/>
  <c r="G20"/>
  <c r="G19"/>
  <c r="G18"/>
  <c r="G17"/>
  <c r="G15"/>
  <c r="G14"/>
  <c r="G23" i="6"/>
  <c r="G22"/>
  <c r="G21"/>
  <c r="G24" s="1"/>
  <c r="G26" i="5"/>
  <c r="G25"/>
  <c r="G29"/>
  <c r="G28"/>
  <c r="G27"/>
  <c r="G24"/>
  <c r="G38"/>
  <c r="G37"/>
  <c r="G36"/>
  <c r="G21"/>
  <c r="G20"/>
  <c r="G19"/>
  <c r="G18"/>
  <c r="G17"/>
  <c r="G15"/>
  <c r="G14"/>
  <c r="G34"/>
  <c r="G33"/>
  <c r="G39" s="1"/>
  <c r="G17" i="6"/>
  <c r="G18" s="1"/>
  <c r="G14"/>
  <c r="G13"/>
  <c r="G15" i="3"/>
  <c r="G14"/>
  <c r="G13"/>
  <c r="G20" i="2"/>
  <c r="G19"/>
  <c r="G18"/>
  <c r="G23"/>
  <c r="G21" l="1"/>
  <c r="G21" i="7"/>
  <c r="F39" s="1"/>
  <c r="G15" i="6"/>
  <c r="F25" s="1"/>
  <c r="G22" i="5"/>
  <c r="F40" s="1"/>
  <c r="G30"/>
  <c r="G16" i="3"/>
  <c r="F18" s="1"/>
  <c r="G24" i="2"/>
  <c r="G28" l="1"/>
  <c r="G27"/>
  <c r="G15"/>
  <c r="G14"/>
  <c r="G13"/>
  <c r="G16" l="1"/>
  <c r="F31" s="1"/>
  <c r="G29"/>
  <c r="G26" i="4"/>
  <c r="G27" s="1"/>
  <c r="G23"/>
  <c r="G22"/>
  <c r="G21"/>
  <c r="G20"/>
  <c r="G19"/>
  <c r="G18"/>
  <c r="G16"/>
  <c r="G15"/>
  <c r="G14"/>
  <c r="G13"/>
  <c r="G24" l="1"/>
  <c r="F30" s="1"/>
</calcChain>
</file>

<file path=xl/sharedStrings.xml><?xml version="1.0" encoding="utf-8"?>
<sst xmlns="http://schemas.openxmlformats.org/spreadsheetml/2006/main" count="594" uniqueCount="83">
  <si>
    <t>ANEXO XVII</t>
  </si>
  <si>
    <t>ORÇAMENTO DE MATERIAIS - REFORMA / AMPLIAÇÃO</t>
  </si>
  <si>
    <t>Beneficiário:</t>
  </si>
  <si>
    <t>Município:</t>
  </si>
  <si>
    <t>BOCAINA DO SUL</t>
  </si>
  <si>
    <t>Data:</t>
  </si>
  <si>
    <t>ITENS</t>
  </si>
  <si>
    <t>SINAPI/JUNHO</t>
  </si>
  <si>
    <t>MATERIAL</t>
  </si>
  <si>
    <t>QTDE</t>
  </si>
  <si>
    <t>UNID.</t>
  </si>
  <si>
    <t>CUSTO UNIT.</t>
  </si>
  <si>
    <t>CUSTO TOTAL</t>
  </si>
  <si>
    <t>m³</t>
  </si>
  <si>
    <t>kg</t>
  </si>
  <si>
    <t>areia 0,8m3/m3</t>
  </si>
  <si>
    <t>Pedra brita 2 - 25mm  0,8m3/m3</t>
  </si>
  <si>
    <t>m</t>
  </si>
  <si>
    <t>prego polido 18x27 ( 0,17kg/m2)</t>
  </si>
  <si>
    <t>TOTAL DO ITEM</t>
  </si>
  <si>
    <t>PAREDES E COBERTURAS</t>
  </si>
  <si>
    <t>unid.</t>
  </si>
  <si>
    <t>m3</t>
  </si>
  <si>
    <t>PAREDE DE MADEIRA</t>
  </si>
  <si>
    <t>tábua de pinus de primeira 20x300 cm aparelhada dois lados</t>
  </si>
  <si>
    <t>m²</t>
  </si>
  <si>
    <t>prego 15x15 (0,200 kg/m2)</t>
  </si>
  <si>
    <t>conjunto de arruelas de vedação 5/16 1 (1,42 PÇ/M2)</t>
  </si>
  <si>
    <t>pç</t>
  </si>
  <si>
    <t>parafuso rosca soberba e arruela de vedação (1,42 PÇ/M2)</t>
  </si>
  <si>
    <t>telha de fibrocimento 6,0mm 2,44x110 1,15/m2</t>
  </si>
  <si>
    <t>cumeeira universal fibrocimento do tipo normal - 6mm</t>
  </si>
  <si>
    <t>junta plástica de vedação bisnaga 250 g</t>
  </si>
  <si>
    <t>Forro PVC</t>
  </si>
  <si>
    <t>PINTURAS</t>
  </si>
  <si>
    <t>litro</t>
  </si>
  <si>
    <t>PISOS</t>
  </si>
  <si>
    <t>calçada em concreto ripado - esp.=6 cm (10x3)m</t>
  </si>
  <si>
    <t>cimento 280 kg/m3  (139kg)</t>
  </si>
  <si>
    <t xml:space="preserve">TOTAL </t>
  </si>
  <si>
    <t>*Os preços informados poderão ser menores ou até 20% maiores que os encontrados na última tabela do SINAPI</t>
  </si>
  <si>
    <t>**A mão de obra será responsabilidade do beneficiário ou da Prefeitura</t>
  </si>
  <si>
    <t xml:space="preserve"> SÉRGIO ANTÔNIO SILVA TODESCHINI</t>
  </si>
  <si>
    <t xml:space="preserve">       Engº Civil CREA/SC 016080-8</t>
  </si>
  <si>
    <t>JAILSON ANTONIO SCHMULER</t>
  </si>
  <si>
    <t>mata junta pinus 1x5 cm h=2,8 (0,7 m2/m)</t>
  </si>
  <si>
    <t>fundo branco/esmalte em madeira  0,17 l/m2 (80,6 m2)</t>
  </si>
  <si>
    <t>COBERTURA  73,5 m2</t>
  </si>
  <si>
    <t>SINAPI/SETEMBRO</t>
  </si>
  <si>
    <t xml:space="preserve">COBERTURA </t>
  </si>
  <si>
    <t xml:space="preserve">PISO DE MADEIRA </t>
  </si>
  <si>
    <t>m2</t>
  </si>
  <si>
    <t>TABUA DE PINUS 1A QUALIDADE 20 X 300CM -piso</t>
  </si>
  <si>
    <t>ERONI JOSÉ FARIAS</t>
  </si>
  <si>
    <t>fundo branco/esmalte em madeira  0,17 l/m2   (237,8m2)</t>
  </si>
  <si>
    <t>ESQUADRIAS E FERRAGENS</t>
  </si>
  <si>
    <t>janela madeira de correr</t>
  </si>
  <si>
    <t>porta madeira lisa -  0,70x2,10m</t>
  </si>
  <si>
    <t>FECHADURA EMBUTIR TP GORGES (CHAVE GRANDE) P/PORTA INTERNA, COMPLETA - LINHA POPULAR</t>
  </si>
  <si>
    <t>ferragens p/2 folhas janela madeira correr</t>
  </si>
  <si>
    <t>cj</t>
  </si>
  <si>
    <t>dobradiça de ferro zincado de 3"</t>
  </si>
  <si>
    <t>Vidro 3,0 mm para janela</t>
  </si>
  <si>
    <t>janela madeira de correr (1,02X2,0 )m</t>
  </si>
  <si>
    <t>PAULO VILMAR DOS SANTOS</t>
  </si>
  <si>
    <t>OSVALDO LUIS RODRIGUES</t>
  </si>
  <si>
    <t>ERZINIO RODRIGUES</t>
  </si>
  <si>
    <t>MARIA DE LOURDES B. RODRIGUES</t>
  </si>
  <si>
    <t>fundo branco/esmalte em madeira  0,17 l/m2   (53,0 m2)</t>
  </si>
  <si>
    <t>ADRIANO PESSOA FONSECA</t>
  </si>
  <si>
    <t>ANTONIO RODRIGUES SANTOS</t>
  </si>
  <si>
    <t>TABUA DE PINUS 1A QUALIDADE 20 X 300CM -piso 1,67 PÇ/M2</t>
  </si>
  <si>
    <t xml:space="preserve">Piso em concreto ripado - esp.=6 cm </t>
  </si>
  <si>
    <t>fundo branco/esmalte em madeira  0,17 l/m2   (84,0 m2)</t>
  </si>
  <si>
    <t>EDERSON CRISTIANO DE LIZ</t>
  </si>
  <si>
    <t>EZOEL ARRUDA</t>
  </si>
  <si>
    <t>JULIO CÉSAR SCHMIDT</t>
  </si>
  <si>
    <t>PROGRAMA HABITACIONAL MEU CANTINHO</t>
  </si>
  <si>
    <t xml:space="preserve">PROGRAMA HABITACIONAL MEU CANTINHO </t>
  </si>
  <si>
    <t>PROGRAMA HABITACIONAL  MEU CANTINHO</t>
  </si>
  <si>
    <t xml:space="preserve"> Bocaina do Sul - SC, 12 de dezembrode 2013</t>
  </si>
  <si>
    <t xml:space="preserve"> Bocaina do Sul - SC, 18 de dezembro de 2013</t>
  </si>
  <si>
    <t>ANEXOII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</si>
</sst>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&quot;R$ &quot;#,##0.00;&quot;(R$ &quot;#,##0.00\)"/>
  </numFmts>
  <fonts count="1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color indexed="18"/>
      <name val="Arial"/>
      <family val="2"/>
    </font>
    <font>
      <b/>
      <sz val="12"/>
      <color indexed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5" xfId="0" applyBorder="1"/>
    <xf numFmtId="0" fontId="0" fillId="0" borderId="0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5" fillId="2" borderId="9" xfId="0" applyNumberFormat="1" applyFont="1" applyFill="1" applyBorder="1" applyAlignment="1">
      <alignment horizontal="center"/>
    </xf>
    <xf numFmtId="0" fontId="0" fillId="2" borderId="10" xfId="0" applyFill="1" applyBorder="1"/>
    <xf numFmtId="0" fontId="5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1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4" fontId="8" fillId="0" borderId="0" xfId="0" applyNumberFormat="1" applyFont="1" applyFill="1" applyBorder="1" applyAlignment="1">
      <alignment horizontal="right"/>
    </xf>
    <xf numFmtId="4" fontId="8" fillId="0" borderId="5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0" fillId="0" borderId="12" xfId="0" applyBorder="1"/>
    <xf numFmtId="0" fontId="10" fillId="0" borderId="13" xfId="0" applyFont="1" applyBorder="1" applyAlignment="1">
      <alignment horizontal="center"/>
    </xf>
    <xf numFmtId="4" fontId="11" fillId="0" borderId="13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right"/>
    </xf>
    <xf numFmtId="0" fontId="10" fillId="2" borderId="10" xfId="0" applyFont="1" applyFill="1" applyBorder="1"/>
    <xf numFmtId="0" fontId="7" fillId="0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" fontId="8" fillId="2" borderId="10" xfId="0" applyNumberFormat="1" applyFont="1" applyFill="1" applyBorder="1" applyAlignment="1">
      <alignment horizontal="right"/>
    </xf>
    <xf numFmtId="0" fontId="9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12" xfId="0" applyFont="1" applyBorder="1"/>
    <xf numFmtId="0" fontId="0" fillId="0" borderId="15" xfId="0" applyBorder="1" applyAlignment="1">
      <alignment horizontal="right"/>
    </xf>
    <xf numFmtId="0" fontId="0" fillId="0" borderId="16" xfId="0" applyBorder="1"/>
    <xf numFmtId="4" fontId="11" fillId="0" borderId="17" xfId="0" applyNumberFormat="1" applyFont="1" applyFill="1" applyBorder="1" applyAlignment="1">
      <alignment horizontal="right"/>
    </xf>
    <xf numFmtId="4" fontId="11" fillId="0" borderId="18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4" fontId="12" fillId="0" borderId="0" xfId="0" applyNumberFormat="1" applyFont="1" applyFill="1" applyBorder="1" applyAlignment="1">
      <alignment horizontal="right"/>
    </xf>
    <xf numFmtId="4" fontId="12" fillId="0" borderId="5" xfId="0" applyNumberFormat="1" applyFont="1" applyFill="1" applyBorder="1" applyAlignment="1">
      <alignment horizontal="right"/>
    </xf>
    <xf numFmtId="0" fontId="0" fillId="0" borderId="19" xfId="0" applyBorder="1" applyAlignment="1">
      <alignment horizontal="right"/>
    </xf>
    <xf numFmtId="0" fontId="0" fillId="2" borderId="20" xfId="0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right"/>
    </xf>
    <xf numFmtId="0" fontId="14" fillId="0" borderId="0" xfId="0" applyFont="1" applyBorder="1" applyAlignment="1"/>
    <xf numFmtId="0" fontId="0" fillId="0" borderId="6" xfId="0" applyBorder="1" applyAlignment="1">
      <alignment horizontal="right"/>
    </xf>
    <xf numFmtId="0" fontId="8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0" fillId="0" borderId="17" xfId="0" applyFont="1" applyBorder="1" applyAlignment="1">
      <alignment horizontal="center"/>
    </xf>
    <xf numFmtId="164" fontId="13" fillId="2" borderId="10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9" fillId="0" borderId="16" xfId="0" applyFont="1" applyBorder="1"/>
    <xf numFmtId="0" fontId="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44" fontId="9" fillId="0" borderId="0" xfId="1" applyFont="1" applyFill="1" applyBorder="1" applyAlignment="1">
      <alignment horizontal="right" vertical="center" wrapText="1"/>
    </xf>
    <xf numFmtId="164" fontId="13" fillId="2" borderId="10" xfId="0" applyNumberFormat="1" applyFont="1" applyFill="1" applyBorder="1" applyAlignment="1">
      <alignment horizontal="center"/>
    </xf>
    <xf numFmtId="164" fontId="13" fillId="2" borderId="11" xfId="0" applyNumberFormat="1" applyFont="1" applyFill="1" applyBorder="1" applyAlignment="1">
      <alignment horizontal="center"/>
    </xf>
    <xf numFmtId="0" fontId="0" fillId="0" borderId="7" xfId="0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133350</xdr:rowOff>
    </xdr:from>
    <xdr:to>
      <xdr:col>5</xdr:col>
      <xdr:colOff>1047750</xdr:colOff>
      <xdr:row>38</xdr:row>
      <xdr:rowOff>38100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76875" y="6524625"/>
          <a:ext cx="2438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23</xdr:row>
      <xdr:rowOff>47625</xdr:rowOff>
    </xdr:from>
    <xdr:to>
      <xdr:col>6</xdr:col>
      <xdr:colOff>19050</xdr:colOff>
      <xdr:row>29</xdr:row>
      <xdr:rowOff>49823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81650" y="46958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36</xdr:row>
      <xdr:rowOff>9525</xdr:rowOff>
    </xdr:from>
    <xdr:to>
      <xdr:col>6</xdr:col>
      <xdr:colOff>190500</xdr:colOff>
      <xdr:row>42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7191375"/>
          <a:ext cx="272415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23</xdr:row>
      <xdr:rowOff>95250</xdr:rowOff>
    </xdr:from>
    <xdr:to>
      <xdr:col>6</xdr:col>
      <xdr:colOff>57150</xdr:colOff>
      <xdr:row>29</xdr:row>
      <xdr:rowOff>97448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24500" y="4743450"/>
          <a:ext cx="253365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4038600</xdr:colOff>
      <xdr:row>33</xdr:row>
      <xdr:rowOff>123825</xdr:rowOff>
    </xdr:from>
    <xdr:to>
      <xdr:col>5</xdr:col>
      <xdr:colOff>914400</xdr:colOff>
      <xdr:row>39</xdr:row>
      <xdr:rowOff>126023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43525" y="67627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20</xdr:row>
      <xdr:rowOff>9525</xdr:rowOff>
    </xdr:from>
    <xdr:to>
      <xdr:col>5</xdr:col>
      <xdr:colOff>1076325</xdr:colOff>
      <xdr:row>26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40862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42</xdr:row>
      <xdr:rowOff>9525</xdr:rowOff>
    </xdr:from>
    <xdr:to>
      <xdr:col>5</xdr:col>
      <xdr:colOff>1038225</xdr:colOff>
      <xdr:row>48</xdr:row>
      <xdr:rowOff>11723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842962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26</xdr:row>
      <xdr:rowOff>171450</xdr:rowOff>
    </xdr:from>
    <xdr:to>
      <xdr:col>5</xdr:col>
      <xdr:colOff>1038225</xdr:colOff>
      <xdr:row>32</xdr:row>
      <xdr:rowOff>173648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5438775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4143375</xdr:colOff>
      <xdr:row>40</xdr:row>
      <xdr:rowOff>152400</xdr:rowOff>
    </xdr:from>
    <xdr:to>
      <xdr:col>5</xdr:col>
      <xdr:colOff>1019175</xdr:colOff>
      <xdr:row>46</xdr:row>
      <xdr:rowOff>154598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48300" y="82105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3800475</xdr:colOff>
      <xdr:row>27</xdr:row>
      <xdr:rowOff>57151</xdr:rowOff>
    </xdr:from>
    <xdr:to>
      <xdr:col>5</xdr:col>
      <xdr:colOff>676275</xdr:colOff>
      <xdr:row>33</xdr:row>
      <xdr:rowOff>9526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05400" y="5495926"/>
          <a:ext cx="2438400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4162425</xdr:colOff>
      <xdr:row>38</xdr:row>
      <xdr:rowOff>142875</xdr:rowOff>
    </xdr:from>
    <xdr:to>
      <xdr:col>6</xdr:col>
      <xdr:colOff>161925</xdr:colOff>
      <xdr:row>44</xdr:row>
      <xdr:rowOff>145073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67350" y="7696200"/>
          <a:ext cx="2695575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26</xdr:row>
      <xdr:rowOff>180975</xdr:rowOff>
    </xdr:from>
    <xdr:to>
      <xdr:col>6</xdr:col>
      <xdr:colOff>66675</xdr:colOff>
      <xdr:row>32</xdr:row>
      <xdr:rowOff>183173</xdr:rowOff>
    </xdr:to>
    <xdr:pic>
      <xdr:nvPicPr>
        <xdr:cNvPr id="2" name="Picture 1" descr="assinatura engenheir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629275" y="5391150"/>
          <a:ext cx="2438400" cy="1154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opLeftCell="A19" workbookViewId="0">
      <selection activeCell="B36" sqref="B36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44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7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10718</v>
      </c>
      <c r="C13" s="25" t="s">
        <v>24</v>
      </c>
      <c r="D13" s="28">
        <v>25</v>
      </c>
      <c r="E13" s="27" t="s">
        <v>21</v>
      </c>
      <c r="F13" s="28">
        <v>8.07</v>
      </c>
      <c r="G13" s="29">
        <f>SUM(D13*F13)</f>
        <v>201.75</v>
      </c>
    </row>
    <row r="14" spans="1:7">
      <c r="A14" s="37"/>
      <c r="B14" s="24">
        <v>5061</v>
      </c>
      <c r="C14" s="25" t="s">
        <v>18</v>
      </c>
      <c r="D14" s="28">
        <v>13</v>
      </c>
      <c r="E14" s="27" t="s">
        <v>14</v>
      </c>
      <c r="F14" s="28">
        <v>6.25</v>
      </c>
      <c r="G14" s="29">
        <f t="shared" ref="G14:G23" si="0">SUM(D14*F14)</f>
        <v>81.25</v>
      </c>
    </row>
    <row r="15" spans="1:7">
      <c r="A15" s="37"/>
      <c r="B15" s="24">
        <v>3283</v>
      </c>
      <c r="C15" s="25" t="s">
        <v>45</v>
      </c>
      <c r="D15" s="28">
        <v>40</v>
      </c>
      <c r="E15" s="27" t="s">
        <v>25</v>
      </c>
      <c r="F15" s="28">
        <v>11.1</v>
      </c>
      <c r="G15" s="29">
        <f t="shared" si="0"/>
        <v>444</v>
      </c>
    </row>
    <row r="16" spans="1:7">
      <c r="A16" s="37"/>
      <c r="B16" s="24">
        <v>20247</v>
      </c>
      <c r="C16" s="25" t="s">
        <v>26</v>
      </c>
      <c r="D16" s="28">
        <v>8</v>
      </c>
      <c r="E16" s="27" t="s">
        <v>14</v>
      </c>
      <c r="F16" s="28">
        <v>6.61</v>
      </c>
      <c r="G16" s="29">
        <f t="shared" si="0"/>
        <v>52.88</v>
      </c>
    </row>
    <row r="17" spans="1:7">
      <c r="A17" s="37"/>
      <c r="B17" s="24"/>
      <c r="C17" s="25" t="s">
        <v>47</v>
      </c>
      <c r="D17" s="28"/>
      <c r="E17" s="27"/>
      <c r="F17" s="28"/>
      <c r="G17" s="29"/>
    </row>
    <row r="18" spans="1:7">
      <c r="A18" s="37"/>
      <c r="B18" s="24">
        <v>1607</v>
      </c>
      <c r="C18" s="30" t="s">
        <v>27</v>
      </c>
      <c r="D18" s="28">
        <v>105</v>
      </c>
      <c r="E18" s="27" t="s">
        <v>28</v>
      </c>
      <c r="F18" s="28">
        <v>0.1</v>
      </c>
      <c r="G18" s="29">
        <f t="shared" si="0"/>
        <v>10.5</v>
      </c>
    </row>
    <row r="19" spans="1:7">
      <c r="A19" s="37"/>
      <c r="B19" s="24">
        <v>4299</v>
      </c>
      <c r="C19" s="30" t="s">
        <v>29</v>
      </c>
      <c r="D19" s="28">
        <v>105</v>
      </c>
      <c r="E19" s="27" t="s">
        <v>28</v>
      </c>
      <c r="F19" s="28">
        <v>0.48</v>
      </c>
      <c r="G19" s="29">
        <f t="shared" si="0"/>
        <v>50.4</v>
      </c>
    </row>
    <row r="20" spans="1:7">
      <c r="A20" s="37"/>
      <c r="B20" s="24">
        <v>7194</v>
      </c>
      <c r="C20" s="30" t="s">
        <v>30</v>
      </c>
      <c r="D20" s="28">
        <v>80.5</v>
      </c>
      <c r="E20" s="27" t="s">
        <v>28</v>
      </c>
      <c r="F20" s="28">
        <v>14.68</v>
      </c>
      <c r="G20" s="29">
        <f t="shared" si="0"/>
        <v>1181.74</v>
      </c>
    </row>
    <row r="21" spans="1:7">
      <c r="A21" s="37"/>
      <c r="B21" s="24">
        <v>7219</v>
      </c>
      <c r="C21" s="25" t="s">
        <v>31</v>
      </c>
      <c r="D21" s="28">
        <v>11</v>
      </c>
      <c r="E21" s="27" t="s">
        <v>17</v>
      </c>
      <c r="F21" s="28">
        <v>28.7</v>
      </c>
      <c r="G21" s="29">
        <f t="shared" si="0"/>
        <v>315.7</v>
      </c>
    </row>
    <row r="22" spans="1:7">
      <c r="A22" s="37"/>
      <c r="B22" s="24">
        <v>6092</v>
      </c>
      <c r="C22" s="25" t="s">
        <v>32</v>
      </c>
      <c r="D22" s="28">
        <v>0</v>
      </c>
      <c r="E22" s="27" t="s">
        <v>25</v>
      </c>
      <c r="F22" s="28">
        <v>24.18</v>
      </c>
      <c r="G22" s="29">
        <f t="shared" si="0"/>
        <v>0</v>
      </c>
    </row>
    <row r="23" spans="1:7">
      <c r="A23" s="37"/>
      <c r="B23" s="24">
        <v>11587</v>
      </c>
      <c r="C23" s="25" t="s">
        <v>33</v>
      </c>
      <c r="D23" s="28">
        <v>12.5</v>
      </c>
      <c r="E23" s="27" t="s">
        <v>25</v>
      </c>
      <c r="F23" s="28">
        <v>34</v>
      </c>
      <c r="G23" s="29">
        <f t="shared" si="0"/>
        <v>425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SUM(G12:G23)</f>
        <v>2763.22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46</v>
      </c>
      <c r="D26" s="26">
        <v>12.8</v>
      </c>
      <c r="E26" s="24" t="s">
        <v>35</v>
      </c>
      <c r="F26" s="26">
        <v>18.43</v>
      </c>
      <c r="G26" s="29">
        <f>SUM(D26*F26)</f>
        <v>235.904</v>
      </c>
    </row>
    <row r="27" spans="1:7">
      <c r="A27" s="38"/>
      <c r="B27" s="31"/>
      <c r="C27" s="6"/>
      <c r="D27" s="45"/>
      <c r="E27" s="67"/>
      <c r="F27" s="46" t="s">
        <v>19</v>
      </c>
      <c r="G27" s="47">
        <f>SUM(G26:G26)</f>
        <v>235.904</v>
      </c>
    </row>
    <row r="28" spans="1:7">
      <c r="A28" s="44"/>
      <c r="B28" s="31"/>
      <c r="C28" s="6"/>
      <c r="D28" s="6"/>
      <c r="E28" s="48"/>
      <c r="F28" s="49"/>
      <c r="G28" s="50"/>
    </row>
    <row r="29" spans="1:7" ht="15.75" thickBot="1">
      <c r="A29" s="51"/>
      <c r="B29" s="31"/>
      <c r="C29" s="6"/>
      <c r="D29" s="6"/>
      <c r="E29" s="48"/>
      <c r="F29" s="49"/>
      <c r="G29" s="50"/>
    </row>
    <row r="30" spans="1:7" ht="16.5" thickBot="1">
      <c r="A30" s="52"/>
      <c r="B30" s="53"/>
      <c r="C30" s="19"/>
      <c r="D30" s="22"/>
      <c r="E30" s="54" t="s">
        <v>39</v>
      </c>
      <c r="F30" s="80">
        <f>SUM(G24+G27)</f>
        <v>2999.1239999999998</v>
      </c>
      <c r="G30" s="81"/>
    </row>
    <row r="31" spans="1:7">
      <c r="A31" s="56" t="s">
        <v>40</v>
      </c>
      <c r="B31" s="57"/>
      <c r="C31" s="57"/>
      <c r="E31" s="58"/>
    </row>
    <row r="32" spans="1:7" ht="15.75" thickBot="1">
      <c r="A32" s="82" t="s">
        <v>41</v>
      </c>
      <c r="B32" s="82"/>
      <c r="C32" s="82"/>
      <c r="D32" s="82"/>
      <c r="E32" s="82"/>
    </row>
    <row r="33" spans="1:7">
      <c r="A33" s="59"/>
      <c r="B33" s="60"/>
      <c r="C33" s="2"/>
      <c r="D33" s="2"/>
      <c r="E33" s="61"/>
      <c r="F33" s="2"/>
      <c r="G33" s="4"/>
    </row>
    <row r="34" spans="1:7">
      <c r="A34" s="62"/>
      <c r="B34" s="31"/>
      <c r="C34" s="6"/>
      <c r="D34" s="6"/>
      <c r="E34" s="48"/>
      <c r="F34" s="6"/>
      <c r="G34" s="8"/>
    </row>
    <row r="35" spans="1:7">
      <c r="A35" s="62"/>
      <c r="B35" s="31"/>
      <c r="C35" s="6"/>
      <c r="D35" s="6"/>
      <c r="E35" s="48"/>
      <c r="F35" s="6"/>
      <c r="G35" s="8"/>
    </row>
    <row r="36" spans="1:7">
      <c r="A36" s="62"/>
      <c r="B36" s="63" t="s">
        <v>80</v>
      </c>
      <c r="C36" s="6"/>
      <c r="D36" s="6" t="s">
        <v>42</v>
      </c>
      <c r="E36" s="48"/>
      <c r="F36" s="6"/>
      <c r="G36" s="8"/>
    </row>
    <row r="37" spans="1:7">
      <c r="A37" s="62"/>
      <c r="B37" s="31"/>
      <c r="C37" s="6"/>
      <c r="D37" s="6" t="s">
        <v>43</v>
      </c>
      <c r="E37" s="48"/>
      <c r="F37" s="6"/>
      <c r="G37" s="8"/>
    </row>
    <row r="38" spans="1:7" ht="15.75" thickBot="1">
      <c r="A38" s="64"/>
      <c r="B38" s="65"/>
      <c r="C38" s="11"/>
      <c r="D38" s="11"/>
      <c r="E38" s="66"/>
      <c r="F38" s="11"/>
      <c r="G38" s="12"/>
    </row>
  </sheetData>
  <mergeCells count="2">
    <mergeCell ref="F30:G30"/>
    <mergeCell ref="A32:E3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topLeftCell="A7" workbookViewId="0">
      <selection activeCell="B27" sqref="B2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75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s="25" t="s">
        <v>49</v>
      </c>
      <c r="D13" s="28">
        <v>80</v>
      </c>
      <c r="E13" s="27" t="s">
        <v>25</v>
      </c>
      <c r="F13" s="28"/>
      <c r="G13" s="29"/>
    </row>
    <row r="14" spans="1:7">
      <c r="A14" s="37"/>
      <c r="B14" s="24">
        <v>1607</v>
      </c>
      <c r="C14" s="30" t="s">
        <v>27</v>
      </c>
      <c r="D14" s="28">
        <v>113</v>
      </c>
      <c r="E14" s="27" t="s">
        <v>28</v>
      </c>
      <c r="F14" s="28">
        <v>0.1</v>
      </c>
      <c r="G14" s="29">
        <f t="shared" ref="G14:G19" si="0">SUM(D14*F14)</f>
        <v>11.3</v>
      </c>
    </row>
    <row r="15" spans="1:7">
      <c r="A15" s="37"/>
      <c r="B15" s="24">
        <v>4299</v>
      </c>
      <c r="C15" s="30" t="s">
        <v>29</v>
      </c>
      <c r="D15" s="28">
        <v>113</v>
      </c>
      <c r="E15" s="27" t="s">
        <v>28</v>
      </c>
      <c r="F15" s="28">
        <v>0.48</v>
      </c>
      <c r="G15" s="29">
        <f t="shared" si="0"/>
        <v>54.239999999999995</v>
      </c>
    </row>
    <row r="16" spans="1:7">
      <c r="A16" s="37"/>
      <c r="B16" s="24">
        <v>7194</v>
      </c>
      <c r="C16" s="30" t="s">
        <v>30</v>
      </c>
      <c r="D16" s="28">
        <v>92</v>
      </c>
      <c r="E16" s="27" t="s">
        <v>28</v>
      </c>
      <c r="F16" s="28">
        <v>14.68</v>
      </c>
      <c r="G16" s="29">
        <f t="shared" si="0"/>
        <v>1350.56</v>
      </c>
    </row>
    <row r="17" spans="1:7">
      <c r="A17" s="37"/>
      <c r="B17" s="24">
        <v>7219</v>
      </c>
      <c r="C17" s="25" t="s">
        <v>31</v>
      </c>
      <c r="D17" s="28">
        <v>11</v>
      </c>
      <c r="E17" s="27" t="s">
        <v>17</v>
      </c>
      <c r="F17" s="28">
        <v>28.7</v>
      </c>
      <c r="G17" s="29">
        <f t="shared" si="0"/>
        <v>315.7</v>
      </c>
    </row>
    <row r="18" spans="1:7">
      <c r="A18" s="37"/>
      <c r="B18" s="24">
        <v>20247</v>
      </c>
      <c r="C18" s="25" t="s">
        <v>26</v>
      </c>
      <c r="D18" s="28">
        <v>2.5</v>
      </c>
      <c r="E18" s="27" t="s">
        <v>14</v>
      </c>
      <c r="F18" s="28">
        <v>6.61</v>
      </c>
      <c r="G18" s="29">
        <f t="shared" si="0"/>
        <v>16.525000000000002</v>
      </c>
    </row>
    <row r="19" spans="1:7">
      <c r="A19" s="37"/>
      <c r="B19" s="24">
        <v>11587</v>
      </c>
      <c r="C19" s="25" t="s">
        <v>33</v>
      </c>
      <c r="D19" s="28">
        <v>36.5</v>
      </c>
      <c r="E19" s="27" t="s">
        <v>25</v>
      </c>
      <c r="F19" s="28">
        <v>34</v>
      </c>
      <c r="G19" s="29">
        <f t="shared" si="0"/>
        <v>1241</v>
      </c>
    </row>
    <row r="20" spans="1:7" ht="15.75" thickBot="1">
      <c r="A20" s="37"/>
      <c r="B20" s="24"/>
      <c r="C20" s="25"/>
      <c r="D20" s="32"/>
      <c r="E20" s="33"/>
      <c r="F20" s="34" t="s">
        <v>19</v>
      </c>
      <c r="G20" s="35">
        <f>SUM(G13:G19)</f>
        <v>2989.3249999999998</v>
      </c>
    </row>
    <row r="21" spans="1:7" ht="16.5" thickBot="1">
      <c r="A21" s="52"/>
      <c r="B21" s="53"/>
      <c r="C21" s="19"/>
      <c r="D21" s="22"/>
      <c r="E21" s="68" t="s">
        <v>39</v>
      </c>
      <c r="F21" s="80">
        <f>SUM(G20)</f>
        <v>2989.3249999999998</v>
      </c>
      <c r="G21" s="81"/>
    </row>
    <row r="22" spans="1:7">
      <c r="A22" s="56" t="s">
        <v>40</v>
      </c>
      <c r="B22" s="57"/>
      <c r="C22" s="57"/>
      <c r="E22" s="58"/>
    </row>
    <row r="23" spans="1:7" ht="15.75" thickBot="1">
      <c r="A23" s="82" t="s">
        <v>41</v>
      </c>
      <c r="B23" s="82"/>
      <c r="C23" s="82"/>
      <c r="D23" s="82"/>
      <c r="E23" s="82"/>
    </row>
    <row r="24" spans="1:7">
      <c r="A24" s="59"/>
      <c r="B24" s="60"/>
      <c r="C24" s="2"/>
      <c r="D24" s="2"/>
      <c r="E24" s="61"/>
      <c r="F24" s="2"/>
      <c r="G24" s="4"/>
    </row>
    <row r="25" spans="1:7">
      <c r="A25" s="62"/>
      <c r="B25" s="31"/>
      <c r="C25" s="6"/>
      <c r="D25" s="6"/>
      <c r="E25" s="48"/>
      <c r="F25" s="6"/>
      <c r="G25" s="8"/>
    </row>
    <row r="26" spans="1:7">
      <c r="A26" s="62"/>
      <c r="B26" s="31"/>
      <c r="C26" s="6"/>
      <c r="D26" s="6"/>
      <c r="E26" s="48"/>
      <c r="F26" s="6"/>
      <c r="G26" s="8"/>
    </row>
    <row r="27" spans="1:7">
      <c r="A27" s="62"/>
      <c r="B27" s="63" t="s">
        <v>81</v>
      </c>
      <c r="C27" s="6"/>
      <c r="D27" s="6" t="s">
        <v>42</v>
      </c>
      <c r="E27" s="48"/>
      <c r="F27" s="6"/>
      <c r="G27" s="8"/>
    </row>
    <row r="28" spans="1:7">
      <c r="A28" s="62"/>
      <c r="B28" s="31"/>
      <c r="C28" s="6"/>
      <c r="D28" s="6" t="s">
        <v>43</v>
      </c>
      <c r="E28" s="48"/>
      <c r="F28" s="6"/>
      <c r="G28" s="8"/>
    </row>
    <row r="29" spans="1:7" ht="15.75" thickBot="1">
      <c r="A29" s="64"/>
      <c r="B29" s="65"/>
      <c r="C29" s="11"/>
      <c r="D29" s="11"/>
      <c r="E29" s="66"/>
      <c r="F29" s="11"/>
      <c r="G29" s="12"/>
    </row>
  </sheetData>
  <mergeCells count="2">
    <mergeCell ref="F21:G21"/>
    <mergeCell ref="A23:E2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C8" sqref="C8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82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76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:G23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si="0"/>
        <v>155.4</v>
      </c>
    </row>
    <row r="17" spans="1:7">
      <c r="A17" s="37"/>
      <c r="B17" s="24">
        <v>20247</v>
      </c>
      <c r="C17" s="25" t="s">
        <v>26</v>
      </c>
      <c r="D17" s="28">
        <v>2.5</v>
      </c>
      <c r="E17" s="27" t="s">
        <v>14</v>
      </c>
      <c r="F17" s="28">
        <v>6.61</v>
      </c>
      <c r="G17" s="29">
        <f t="shared" si="0"/>
        <v>16.525000000000002</v>
      </c>
    </row>
    <row r="18" spans="1:7">
      <c r="A18" s="37"/>
      <c r="B18" s="24"/>
      <c r="C18" s="25" t="s">
        <v>49</v>
      </c>
      <c r="D18" s="28">
        <v>34.1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48.42</v>
      </c>
      <c r="E19" s="27" t="s">
        <v>28</v>
      </c>
      <c r="F19" s="28">
        <v>0.1</v>
      </c>
      <c r="G19" s="29">
        <f t="shared" si="0"/>
        <v>4.8420000000000005</v>
      </c>
    </row>
    <row r="20" spans="1:7">
      <c r="A20" s="37"/>
      <c r="B20" s="24">
        <v>4299</v>
      </c>
      <c r="C20" s="30" t="s">
        <v>29</v>
      </c>
      <c r="D20" s="28">
        <v>48.42</v>
      </c>
      <c r="E20" s="27" t="s">
        <v>28</v>
      </c>
      <c r="F20" s="28">
        <v>0.48</v>
      </c>
      <c r="G20" s="29">
        <f t="shared" si="0"/>
        <v>23.241599999999998</v>
      </c>
    </row>
    <row r="21" spans="1:7">
      <c r="A21" s="37"/>
      <c r="B21" s="24">
        <v>7194</v>
      </c>
      <c r="C21" s="30" t="s">
        <v>30</v>
      </c>
      <c r="D21" s="28">
        <v>39</v>
      </c>
      <c r="E21" s="27" t="s">
        <v>28</v>
      </c>
      <c r="F21" s="28">
        <v>14.68</v>
      </c>
      <c r="G21" s="29">
        <f t="shared" si="0"/>
        <v>572.52</v>
      </c>
    </row>
    <row r="22" spans="1:7">
      <c r="A22" s="37"/>
      <c r="B22" s="24">
        <v>7219</v>
      </c>
      <c r="C22" s="25" t="s">
        <v>31</v>
      </c>
      <c r="D22" s="28">
        <v>7</v>
      </c>
      <c r="E22" s="27" t="s">
        <v>17</v>
      </c>
      <c r="F22" s="28">
        <v>28.7</v>
      </c>
      <c r="G22" s="29">
        <f t="shared" si="0"/>
        <v>200.9</v>
      </c>
    </row>
    <row r="23" spans="1:7">
      <c r="A23" s="37"/>
      <c r="B23" s="24">
        <v>11587</v>
      </c>
      <c r="C23" s="25" t="s">
        <v>33</v>
      </c>
      <c r="D23" s="28">
        <v>21</v>
      </c>
      <c r="E23" s="27" t="s">
        <v>25</v>
      </c>
      <c r="F23" s="28">
        <v>34</v>
      </c>
      <c r="G23" s="29">
        <f t="shared" si="0"/>
        <v>714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2122.1786000000002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73</v>
      </c>
      <c r="D26" s="26">
        <v>14.4</v>
      </c>
      <c r="E26" s="24" t="s">
        <v>35</v>
      </c>
      <c r="F26" s="26">
        <v>18.43</v>
      </c>
      <c r="G26" s="29">
        <f>SUM(D26*F26)</f>
        <v>265.392</v>
      </c>
    </row>
    <row r="27" spans="1:7" ht="15.75" thickBot="1">
      <c r="A27" s="38"/>
      <c r="B27" s="31"/>
      <c r="C27" s="6"/>
      <c r="D27" s="32"/>
      <c r="E27" s="33"/>
      <c r="F27" s="34" t="s">
        <v>19</v>
      </c>
      <c r="G27" s="35">
        <f>SUM(G26:G26)</f>
        <v>265.392</v>
      </c>
    </row>
    <row r="28" spans="1:7" ht="16.5" thickBot="1">
      <c r="A28" s="18">
        <v>6</v>
      </c>
      <c r="B28" s="36"/>
      <c r="C28" s="20" t="s">
        <v>36</v>
      </c>
      <c r="D28" s="22"/>
      <c r="E28" s="21"/>
      <c r="F28" s="39"/>
      <c r="G28" s="23"/>
    </row>
    <row r="29" spans="1:7">
      <c r="A29" s="38"/>
      <c r="B29" s="41"/>
      <c r="C29" s="42" t="s">
        <v>72</v>
      </c>
      <c r="D29" s="26">
        <v>2.52</v>
      </c>
      <c r="E29" s="41" t="s">
        <v>22</v>
      </c>
      <c r="F29" s="26"/>
      <c r="G29" s="29"/>
    </row>
    <row r="30" spans="1:7">
      <c r="A30" s="38"/>
      <c r="B30" s="24">
        <v>10511</v>
      </c>
      <c r="C30" s="30" t="s">
        <v>38</v>
      </c>
      <c r="D30" s="26">
        <v>705.6</v>
      </c>
      <c r="E30" s="27" t="s">
        <v>14</v>
      </c>
      <c r="F30" s="28">
        <v>0.43</v>
      </c>
      <c r="G30" s="29">
        <f>SUM(D30*F30)</f>
        <v>303.40800000000002</v>
      </c>
    </row>
    <row r="31" spans="1:7">
      <c r="A31" s="38"/>
      <c r="B31" s="24">
        <v>370</v>
      </c>
      <c r="C31" s="30" t="s">
        <v>15</v>
      </c>
      <c r="D31" s="26">
        <v>2.1</v>
      </c>
      <c r="E31" s="27" t="s">
        <v>13</v>
      </c>
      <c r="F31" s="28">
        <v>71</v>
      </c>
      <c r="G31" s="29">
        <f t="shared" ref="G31:G32" si="1">SUM(D31*F31)</f>
        <v>149.1</v>
      </c>
    </row>
    <row r="32" spans="1:7">
      <c r="A32" s="38"/>
      <c r="B32" s="24">
        <v>4718</v>
      </c>
      <c r="C32" s="30" t="s">
        <v>16</v>
      </c>
      <c r="D32" s="26">
        <v>2.1</v>
      </c>
      <c r="E32" s="27" t="s">
        <v>13</v>
      </c>
      <c r="F32" s="28">
        <v>75.78</v>
      </c>
      <c r="G32" s="29">
        <f t="shared" si="1"/>
        <v>159.13800000000001</v>
      </c>
    </row>
    <row r="33" spans="1:7" ht="15.75" thickBot="1">
      <c r="A33" s="38"/>
      <c r="B33" s="31"/>
      <c r="C33" s="6"/>
      <c r="D33" s="43"/>
      <c r="E33" s="33"/>
      <c r="F33" s="34" t="s">
        <v>19</v>
      </c>
      <c r="G33" s="35">
        <f>SUM(G29:G32)</f>
        <v>611.64600000000007</v>
      </c>
    </row>
    <row r="34" spans="1:7" ht="16.5" thickBot="1">
      <c r="A34" s="52"/>
      <c r="B34" s="53"/>
      <c r="C34" s="19"/>
      <c r="D34" s="22"/>
      <c r="E34" s="68" t="s">
        <v>39</v>
      </c>
      <c r="F34" s="80">
        <f>SUM(G24+G27+G33)</f>
        <v>2999.2166000000002</v>
      </c>
      <c r="G34" s="81"/>
    </row>
    <row r="35" spans="1:7">
      <c r="A35" s="56" t="s">
        <v>40</v>
      </c>
      <c r="B35" s="57"/>
      <c r="C35" s="57"/>
      <c r="E35" s="58"/>
    </row>
    <row r="36" spans="1:7" ht="15.75" thickBot="1">
      <c r="A36" s="82" t="s">
        <v>41</v>
      </c>
      <c r="B36" s="82"/>
      <c r="C36" s="82"/>
      <c r="D36" s="82"/>
      <c r="E36" s="82"/>
    </row>
    <row r="37" spans="1:7">
      <c r="A37" s="59"/>
      <c r="B37" s="60"/>
      <c r="C37" s="2"/>
      <c r="D37" s="2"/>
      <c r="E37" s="61"/>
      <c r="F37" s="2"/>
      <c r="G37" s="4"/>
    </row>
    <row r="38" spans="1:7">
      <c r="A38" s="62"/>
      <c r="B38" s="31"/>
      <c r="C38" s="6"/>
      <c r="D38" s="6"/>
      <c r="E38" s="48"/>
      <c r="F38" s="6"/>
      <c r="G38" s="8"/>
    </row>
    <row r="39" spans="1:7">
      <c r="A39" s="62"/>
      <c r="B39" s="31"/>
      <c r="C39" s="6"/>
      <c r="D39" s="6"/>
      <c r="E39" s="48"/>
      <c r="F39" s="6"/>
      <c r="G39" s="8"/>
    </row>
    <row r="40" spans="1:7">
      <c r="A40" s="62"/>
      <c r="B40" s="63" t="s">
        <v>81</v>
      </c>
      <c r="C40" s="6"/>
      <c r="D40" s="6" t="s">
        <v>42</v>
      </c>
      <c r="E40" s="48"/>
      <c r="F40" s="6"/>
      <c r="G40" s="8"/>
    </row>
    <row r="41" spans="1:7">
      <c r="A41" s="62"/>
      <c r="B41" s="31"/>
      <c r="C41" s="6"/>
      <c r="D41" s="6" t="s">
        <v>43</v>
      </c>
      <c r="E41" s="48"/>
      <c r="F41" s="6"/>
      <c r="G41" s="8"/>
    </row>
    <row r="42" spans="1:7" ht="15.75" thickBot="1">
      <c r="A42" s="64"/>
      <c r="B42" s="65"/>
      <c r="C42" s="11"/>
      <c r="D42" s="11"/>
      <c r="E42" s="66"/>
      <c r="F42" s="11"/>
      <c r="G42" s="12"/>
    </row>
  </sheetData>
  <mergeCells count="2">
    <mergeCell ref="F34:G34"/>
    <mergeCell ref="A36:E36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B27" sqref="B27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70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s="25" t="s">
        <v>49</v>
      </c>
      <c r="D13" s="28">
        <v>80</v>
      </c>
      <c r="E13" s="27" t="s">
        <v>25</v>
      </c>
      <c r="F13" s="28"/>
      <c r="G13" s="29"/>
    </row>
    <row r="14" spans="1:7">
      <c r="A14" s="37"/>
      <c r="B14" s="24">
        <v>1607</v>
      </c>
      <c r="C14" s="30" t="s">
        <v>27</v>
      </c>
      <c r="D14" s="28">
        <v>113</v>
      </c>
      <c r="E14" s="27" t="s">
        <v>28</v>
      </c>
      <c r="F14" s="28">
        <v>0.1</v>
      </c>
      <c r="G14" s="29">
        <f t="shared" ref="G14:G19" si="0">SUM(D14*F14)</f>
        <v>11.3</v>
      </c>
    </row>
    <row r="15" spans="1:7">
      <c r="A15" s="37"/>
      <c r="B15" s="24">
        <v>4299</v>
      </c>
      <c r="C15" s="30" t="s">
        <v>29</v>
      </c>
      <c r="D15" s="28">
        <v>113</v>
      </c>
      <c r="E15" s="27" t="s">
        <v>28</v>
      </c>
      <c r="F15" s="28">
        <v>0.48</v>
      </c>
      <c r="G15" s="29">
        <f t="shared" si="0"/>
        <v>54.239999999999995</v>
      </c>
    </row>
    <row r="16" spans="1:7">
      <c r="A16" s="37"/>
      <c r="B16" s="24">
        <v>7194</v>
      </c>
      <c r="C16" s="30" t="s">
        <v>30</v>
      </c>
      <c r="D16" s="28">
        <v>92</v>
      </c>
      <c r="E16" s="27" t="s">
        <v>28</v>
      </c>
      <c r="F16" s="28">
        <v>14.68</v>
      </c>
      <c r="G16" s="29">
        <f t="shared" si="0"/>
        <v>1350.56</v>
      </c>
    </row>
    <row r="17" spans="1:7">
      <c r="A17" s="37"/>
      <c r="B17" s="24">
        <v>7219</v>
      </c>
      <c r="C17" s="25" t="s">
        <v>31</v>
      </c>
      <c r="D17" s="28">
        <v>11</v>
      </c>
      <c r="E17" s="27" t="s">
        <v>17</v>
      </c>
      <c r="F17" s="28">
        <v>28.7</v>
      </c>
      <c r="G17" s="29">
        <f t="shared" si="0"/>
        <v>315.7</v>
      </c>
    </row>
    <row r="18" spans="1:7">
      <c r="A18" s="37"/>
      <c r="B18" s="24">
        <v>20247</v>
      </c>
      <c r="C18" s="25" t="s">
        <v>26</v>
      </c>
      <c r="D18" s="28">
        <v>2.5</v>
      </c>
      <c r="E18" s="27" t="s">
        <v>14</v>
      </c>
      <c r="F18" s="28">
        <v>6.61</v>
      </c>
      <c r="G18" s="29">
        <f t="shared" si="0"/>
        <v>16.525000000000002</v>
      </c>
    </row>
    <row r="19" spans="1:7">
      <c r="A19" s="37"/>
      <c r="B19" s="24">
        <v>11587</v>
      </c>
      <c r="C19" s="25" t="s">
        <v>33</v>
      </c>
      <c r="D19" s="28">
        <v>36.5</v>
      </c>
      <c r="E19" s="27" t="s">
        <v>25</v>
      </c>
      <c r="F19" s="28">
        <v>34</v>
      </c>
      <c r="G19" s="29">
        <f t="shared" si="0"/>
        <v>1241</v>
      </c>
    </row>
    <row r="20" spans="1:7" ht="15.75" thickBot="1">
      <c r="A20" s="37"/>
      <c r="B20" s="24"/>
      <c r="C20" s="25"/>
      <c r="D20" s="32"/>
      <c r="E20" s="33"/>
      <c r="F20" s="34" t="s">
        <v>19</v>
      </c>
      <c r="G20" s="35">
        <f>SUM(G13:G19)</f>
        <v>2989.3249999999998</v>
      </c>
    </row>
    <row r="21" spans="1:7" ht="16.5" thickBot="1">
      <c r="A21" s="52"/>
      <c r="B21" s="53"/>
      <c r="C21" s="19"/>
      <c r="D21" s="22"/>
      <c r="E21" s="68" t="s">
        <v>39</v>
      </c>
      <c r="F21" s="80">
        <f>SUM(G20)</f>
        <v>2989.3249999999998</v>
      </c>
      <c r="G21" s="81"/>
    </row>
    <row r="22" spans="1:7">
      <c r="A22" s="56" t="s">
        <v>40</v>
      </c>
      <c r="B22" s="57"/>
      <c r="C22" s="57"/>
      <c r="E22" s="58"/>
    </row>
    <row r="23" spans="1:7" ht="15.75" thickBot="1">
      <c r="A23" s="82" t="s">
        <v>41</v>
      </c>
      <c r="B23" s="82"/>
      <c r="C23" s="82"/>
      <c r="D23" s="82"/>
      <c r="E23" s="82"/>
    </row>
    <row r="24" spans="1:7">
      <c r="A24" s="59"/>
      <c r="B24" s="60"/>
      <c r="C24" s="2"/>
      <c r="D24" s="2"/>
      <c r="E24" s="61"/>
      <c r="F24" s="2"/>
      <c r="G24" s="4"/>
    </row>
    <row r="25" spans="1:7">
      <c r="A25" s="62"/>
      <c r="B25" s="31"/>
      <c r="C25" s="6"/>
      <c r="D25" s="6"/>
      <c r="E25" s="48"/>
      <c r="F25" s="6"/>
      <c r="G25" s="8"/>
    </row>
    <row r="26" spans="1:7">
      <c r="A26" s="62"/>
      <c r="B26" s="31"/>
      <c r="C26" s="6"/>
      <c r="D26" s="6"/>
      <c r="E26" s="48"/>
      <c r="F26" s="6"/>
      <c r="G26" s="8"/>
    </row>
    <row r="27" spans="1:7">
      <c r="A27" s="62"/>
      <c r="B27" s="63" t="s">
        <v>81</v>
      </c>
      <c r="C27" s="6"/>
      <c r="D27" s="6" t="s">
        <v>42</v>
      </c>
      <c r="E27" s="48"/>
      <c r="F27" s="6"/>
      <c r="G27" s="8"/>
    </row>
    <row r="28" spans="1:7">
      <c r="A28" s="62"/>
      <c r="B28" s="31"/>
      <c r="C28" s="6"/>
      <c r="D28" s="6" t="s">
        <v>43</v>
      </c>
      <c r="E28" s="48"/>
      <c r="F28" s="6"/>
      <c r="G28" s="8"/>
    </row>
    <row r="29" spans="1:7" ht="15.75" thickBot="1">
      <c r="A29" s="64"/>
      <c r="B29" s="65"/>
      <c r="C29" s="11"/>
      <c r="D29" s="11"/>
      <c r="E29" s="66"/>
      <c r="F29" s="11"/>
      <c r="G29" s="12"/>
    </row>
  </sheetData>
  <mergeCells count="2">
    <mergeCell ref="F21:G21"/>
    <mergeCell ref="A23:E2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9"/>
  <sheetViews>
    <sheetView topLeftCell="A19" workbookViewId="0">
      <selection activeCell="F19" sqref="F19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53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3283</v>
      </c>
      <c r="C13" s="25" t="s">
        <v>45</v>
      </c>
      <c r="D13" s="28">
        <v>4.34</v>
      </c>
      <c r="E13" s="27" t="s">
        <v>25</v>
      </c>
      <c r="F13" s="28">
        <v>11.1</v>
      </c>
      <c r="G13" s="29">
        <f t="shared" ref="G13:G15" si="0">SUM(D13*F13)</f>
        <v>48.173999999999999</v>
      </c>
    </row>
    <row r="14" spans="1:7">
      <c r="A14" s="37"/>
      <c r="B14" s="24">
        <v>20247</v>
      </c>
      <c r="C14" s="25" t="s">
        <v>26</v>
      </c>
      <c r="D14" s="28">
        <v>8</v>
      </c>
      <c r="E14" s="27" t="s">
        <v>14</v>
      </c>
      <c r="F14" s="28">
        <v>6.61</v>
      </c>
      <c r="G14" s="29">
        <f t="shared" si="0"/>
        <v>52.88</v>
      </c>
    </row>
    <row r="15" spans="1:7">
      <c r="A15" s="37"/>
      <c r="B15" s="24">
        <v>11587</v>
      </c>
      <c r="C15" s="25" t="s">
        <v>33</v>
      </c>
      <c r="D15" s="28">
        <v>35</v>
      </c>
      <c r="E15" s="27" t="s">
        <v>25</v>
      </c>
      <c r="F15" s="28">
        <v>34</v>
      </c>
      <c r="G15" s="29">
        <f t="shared" si="0"/>
        <v>1190</v>
      </c>
    </row>
    <row r="16" spans="1:7" ht="15.75" thickBot="1">
      <c r="A16" s="37"/>
      <c r="B16" s="24"/>
      <c r="C16" s="25"/>
      <c r="D16" s="45"/>
      <c r="E16" s="67"/>
      <c r="F16" s="46" t="s">
        <v>19</v>
      </c>
      <c r="G16" s="47">
        <f>SUM(G13:G15)</f>
        <v>1291.0540000000001</v>
      </c>
    </row>
    <row r="17" spans="1:7" ht="16.5" thickBot="1">
      <c r="A17" s="18">
        <v>3</v>
      </c>
      <c r="B17" s="36"/>
      <c r="C17" s="20" t="s">
        <v>55</v>
      </c>
      <c r="D17" s="22"/>
      <c r="E17" s="21"/>
      <c r="F17" s="22"/>
      <c r="G17" s="23"/>
    </row>
    <row r="18" spans="1:7">
      <c r="A18" s="37"/>
      <c r="B18" s="24">
        <v>3438</v>
      </c>
      <c r="C18" s="30" t="s">
        <v>63</v>
      </c>
      <c r="D18" s="28">
        <v>2.04</v>
      </c>
      <c r="E18" s="27" t="s">
        <v>25</v>
      </c>
      <c r="F18" s="28">
        <v>237.6</v>
      </c>
      <c r="G18" s="29">
        <f t="shared" ref="G18:G20" si="1">SUM(D18*F18)</f>
        <v>484.70400000000001</v>
      </c>
    </row>
    <row r="19" spans="1:7">
      <c r="A19" s="37"/>
      <c r="B19" s="24">
        <v>20241</v>
      </c>
      <c r="C19" s="30" t="s">
        <v>59</v>
      </c>
      <c r="D19" s="28">
        <v>1</v>
      </c>
      <c r="E19" s="27" t="s">
        <v>60</v>
      </c>
      <c r="F19" s="28">
        <v>82.25</v>
      </c>
      <c r="G19" s="29">
        <f t="shared" si="1"/>
        <v>82.25</v>
      </c>
    </row>
    <row r="20" spans="1:7">
      <c r="A20" s="37"/>
      <c r="B20" s="58">
        <v>72116</v>
      </c>
      <c r="C20" t="s">
        <v>62</v>
      </c>
      <c r="D20" s="28">
        <v>2.04</v>
      </c>
      <c r="E20" s="58" t="s">
        <v>25</v>
      </c>
      <c r="F20">
        <v>47.3</v>
      </c>
      <c r="G20" s="29">
        <f t="shared" si="1"/>
        <v>96.49199999999999</v>
      </c>
    </row>
    <row r="21" spans="1:7" ht="15.75" thickBot="1">
      <c r="A21" s="38"/>
      <c r="B21" s="31"/>
      <c r="C21" s="6"/>
      <c r="D21" s="32"/>
      <c r="E21" s="33"/>
      <c r="F21" s="34" t="s">
        <v>19</v>
      </c>
      <c r="G21" s="35">
        <f>SUM(G18:G20)</f>
        <v>663.44599999999991</v>
      </c>
    </row>
    <row r="22" spans="1:7" ht="16.5" thickBot="1">
      <c r="A22" s="18">
        <v>5</v>
      </c>
      <c r="B22" s="36"/>
      <c r="C22" s="20" t="s">
        <v>34</v>
      </c>
      <c r="D22" s="22"/>
      <c r="E22" s="21"/>
      <c r="F22" s="39"/>
      <c r="G22" s="23"/>
    </row>
    <row r="23" spans="1:7">
      <c r="A23" s="37"/>
      <c r="B23" s="24">
        <v>7288</v>
      </c>
      <c r="C23" s="25" t="s">
        <v>54</v>
      </c>
      <c r="D23" s="26">
        <v>37.119999999999997</v>
      </c>
      <c r="E23" s="24" t="s">
        <v>35</v>
      </c>
      <c r="F23" s="26">
        <v>18.43</v>
      </c>
      <c r="G23" s="29">
        <f>SUM(D23*F23)</f>
        <v>684.12159999999994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SUM(G23:G23)</f>
        <v>684.12159999999994</v>
      </c>
    </row>
    <row r="25" spans="1:7" ht="16.5" thickBot="1">
      <c r="A25" s="18">
        <v>6</v>
      </c>
      <c r="B25" s="36"/>
      <c r="C25" s="20" t="s">
        <v>36</v>
      </c>
      <c r="D25" s="22"/>
      <c r="E25" s="21"/>
      <c r="F25" s="39"/>
      <c r="G25" s="23"/>
    </row>
    <row r="26" spans="1:7">
      <c r="A26" s="40"/>
      <c r="C26" t="s">
        <v>50</v>
      </c>
      <c r="D26" s="26">
        <v>20</v>
      </c>
      <c r="E26" s="58" t="s">
        <v>51</v>
      </c>
    </row>
    <row r="27" spans="1:7">
      <c r="A27" s="40"/>
      <c r="B27" s="24">
        <v>5061</v>
      </c>
      <c r="C27" s="25" t="s">
        <v>18</v>
      </c>
      <c r="D27" s="26">
        <v>3.4</v>
      </c>
      <c r="E27" s="27" t="s">
        <v>14</v>
      </c>
      <c r="F27" s="28">
        <v>6.25</v>
      </c>
      <c r="G27" s="29">
        <f>SUM(D27*F27)</f>
        <v>21.25</v>
      </c>
    </row>
    <row r="28" spans="1:7">
      <c r="A28" s="40"/>
      <c r="B28" s="24">
        <v>10718</v>
      </c>
      <c r="C28" s="69" t="s">
        <v>52</v>
      </c>
      <c r="D28" s="26">
        <v>42</v>
      </c>
      <c r="E28" s="24" t="s">
        <v>21</v>
      </c>
      <c r="F28" s="28">
        <v>8.07</v>
      </c>
      <c r="G28" s="29">
        <f t="shared" ref="G28" si="2">SUM(D28*F28)</f>
        <v>338.94</v>
      </c>
    </row>
    <row r="29" spans="1:7">
      <c r="A29" s="38"/>
      <c r="B29" s="31"/>
      <c r="C29" s="6"/>
      <c r="D29" s="70"/>
      <c r="E29" s="67"/>
      <c r="F29" s="46" t="s">
        <v>19</v>
      </c>
      <c r="G29" s="47">
        <f>SUM(G26:G28)</f>
        <v>360.19</v>
      </c>
    </row>
    <row r="30" spans="1:7" ht="15.75" thickBot="1">
      <c r="A30" s="51"/>
      <c r="B30" s="31"/>
      <c r="C30" s="6"/>
      <c r="D30" s="6"/>
      <c r="E30" s="48"/>
      <c r="F30" s="49"/>
      <c r="G30" s="50"/>
    </row>
    <row r="31" spans="1:7" ht="16.5" thickBot="1">
      <c r="A31" s="52"/>
      <c r="B31" s="53"/>
      <c r="C31" s="19"/>
      <c r="D31" s="22"/>
      <c r="E31" s="55" t="s">
        <v>39</v>
      </c>
      <c r="F31" s="80">
        <f>SUM(G16+G21+G24+G29)</f>
        <v>2998.8116</v>
      </c>
      <c r="G31" s="81"/>
    </row>
    <row r="32" spans="1:7">
      <c r="A32" s="56" t="s">
        <v>40</v>
      </c>
      <c r="B32" s="57"/>
      <c r="C32" s="57"/>
      <c r="E32" s="58"/>
    </row>
    <row r="33" spans="1:7" ht="15.75" thickBot="1">
      <c r="A33" s="82" t="s">
        <v>41</v>
      </c>
      <c r="B33" s="82"/>
      <c r="C33" s="82"/>
      <c r="D33" s="82"/>
      <c r="E33" s="82"/>
    </row>
    <row r="34" spans="1:7">
      <c r="A34" s="59"/>
      <c r="B34" s="60"/>
      <c r="C34" s="2"/>
      <c r="D34" s="2"/>
      <c r="E34" s="61"/>
      <c r="F34" s="2"/>
      <c r="G34" s="4"/>
    </row>
    <row r="35" spans="1:7">
      <c r="A35" s="62"/>
      <c r="B35" s="31"/>
      <c r="C35" s="6"/>
      <c r="D35" s="6"/>
      <c r="E35" s="48"/>
      <c r="F35" s="6"/>
      <c r="G35" s="8"/>
    </row>
    <row r="36" spans="1:7">
      <c r="A36" s="62"/>
      <c r="B36" s="31"/>
      <c r="C36" s="6"/>
      <c r="D36" s="6"/>
      <c r="E36" s="48"/>
      <c r="F36" s="6"/>
      <c r="G36" s="8"/>
    </row>
    <row r="37" spans="1:7">
      <c r="A37" s="62"/>
      <c r="B37" s="63" t="s">
        <v>81</v>
      </c>
      <c r="C37" s="6"/>
      <c r="D37" s="6" t="s">
        <v>42</v>
      </c>
      <c r="E37" s="48"/>
      <c r="F37" s="6"/>
      <c r="G37" s="8"/>
    </row>
    <row r="38" spans="1:7">
      <c r="A38" s="62"/>
      <c r="B38" s="31"/>
      <c r="C38" s="6"/>
      <c r="D38" s="6" t="s">
        <v>43</v>
      </c>
      <c r="E38" s="48"/>
      <c r="F38" s="6"/>
      <c r="G38" s="8"/>
    </row>
    <row r="39" spans="1:7" ht="15.75" thickBot="1">
      <c r="A39" s="64"/>
      <c r="B39" s="65"/>
      <c r="C39" s="11"/>
      <c r="D39" s="11"/>
      <c r="E39" s="66"/>
      <c r="F39" s="11"/>
      <c r="G39" s="12"/>
    </row>
  </sheetData>
  <mergeCells count="2">
    <mergeCell ref="F31:G31"/>
    <mergeCell ref="A33:E33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B24" sqref="B24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78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20</v>
      </c>
      <c r="D11" s="22"/>
      <c r="E11" s="21"/>
      <c r="F11" s="22"/>
      <c r="G11" s="23"/>
    </row>
    <row r="12" spans="1:7">
      <c r="A12" s="37"/>
      <c r="B12" s="24"/>
      <c r="C12" t="s">
        <v>23</v>
      </c>
      <c r="D12" s="28"/>
      <c r="E12" s="27"/>
      <c r="F12" s="28"/>
      <c r="G12" s="29"/>
    </row>
    <row r="13" spans="1:7">
      <c r="A13" s="37"/>
      <c r="B13" s="24">
        <v>3283</v>
      </c>
      <c r="C13" s="25" t="s">
        <v>45</v>
      </c>
      <c r="D13" s="28">
        <v>24.5</v>
      </c>
      <c r="E13" s="27" t="s">
        <v>25</v>
      </c>
      <c r="F13" s="28">
        <v>11.1</v>
      </c>
      <c r="G13" s="29">
        <f t="shared" ref="G13:G15" si="0">SUM(D13*F13)</f>
        <v>271.95</v>
      </c>
    </row>
    <row r="14" spans="1:7">
      <c r="A14" s="37"/>
      <c r="B14" s="24">
        <v>20247</v>
      </c>
      <c r="C14" s="25" t="s">
        <v>26</v>
      </c>
      <c r="D14" s="28">
        <v>27</v>
      </c>
      <c r="E14" s="27" t="s">
        <v>14</v>
      </c>
      <c r="F14" s="28">
        <v>6.61</v>
      </c>
      <c r="G14" s="29">
        <f t="shared" si="0"/>
        <v>178.47</v>
      </c>
    </row>
    <row r="15" spans="1:7">
      <c r="A15" s="37"/>
      <c r="B15" s="24">
        <v>11587</v>
      </c>
      <c r="C15" s="25" t="s">
        <v>33</v>
      </c>
      <c r="D15" s="28">
        <v>74.83</v>
      </c>
      <c r="E15" s="27" t="s">
        <v>25</v>
      </c>
      <c r="F15" s="28">
        <v>34</v>
      </c>
      <c r="G15" s="29">
        <f t="shared" si="0"/>
        <v>2544.2199999999998</v>
      </c>
    </row>
    <row r="16" spans="1:7">
      <c r="A16" s="37"/>
      <c r="B16" s="24"/>
      <c r="C16" s="25"/>
      <c r="D16" s="45"/>
      <c r="E16" s="67"/>
      <c r="F16" s="46" t="s">
        <v>19</v>
      </c>
      <c r="G16" s="47">
        <f>SUM(G13:G15)</f>
        <v>2994.64</v>
      </c>
    </row>
    <row r="17" spans="1:7" ht="15.75" thickBot="1">
      <c r="A17" s="51"/>
      <c r="B17" s="31"/>
      <c r="C17" s="6"/>
      <c r="D17" s="6"/>
      <c r="E17" s="48"/>
      <c r="F17" s="49"/>
      <c r="G17" s="50"/>
    </row>
    <row r="18" spans="1:7" ht="16.5" thickBot="1">
      <c r="A18" s="52"/>
      <c r="B18" s="53"/>
      <c r="C18" s="19"/>
      <c r="D18" s="22"/>
      <c r="E18" s="55" t="s">
        <v>39</v>
      </c>
      <c r="F18" s="80">
        <f>SUM(G16)</f>
        <v>2994.64</v>
      </c>
      <c r="G18" s="81"/>
    </row>
    <row r="19" spans="1:7">
      <c r="A19" s="56" t="s">
        <v>40</v>
      </c>
      <c r="B19" s="57"/>
      <c r="C19" s="57"/>
      <c r="E19" s="58"/>
    </row>
    <row r="20" spans="1:7" ht="15.75" thickBot="1">
      <c r="A20" s="82" t="s">
        <v>41</v>
      </c>
      <c r="B20" s="82"/>
      <c r="C20" s="82"/>
      <c r="D20" s="82"/>
      <c r="E20" s="82"/>
    </row>
    <row r="21" spans="1:7">
      <c r="A21" s="59"/>
      <c r="B21" s="60"/>
      <c r="C21" s="2"/>
      <c r="D21" s="2"/>
      <c r="E21" s="61"/>
      <c r="F21" s="2"/>
      <c r="G21" s="4"/>
    </row>
    <row r="22" spans="1:7">
      <c r="A22" s="62"/>
      <c r="B22" s="31"/>
      <c r="C22" s="6"/>
      <c r="D22" s="6"/>
      <c r="E22" s="48"/>
      <c r="F22" s="6"/>
      <c r="G22" s="8"/>
    </row>
    <row r="23" spans="1:7">
      <c r="A23" s="62"/>
      <c r="B23" s="31"/>
      <c r="C23" s="6"/>
      <c r="D23" s="6"/>
      <c r="E23" s="48"/>
      <c r="F23" s="6"/>
      <c r="G23" s="8"/>
    </row>
    <row r="24" spans="1:7">
      <c r="A24" s="62"/>
      <c r="B24" s="63" t="s">
        <v>81</v>
      </c>
      <c r="C24" s="6"/>
      <c r="D24" s="6" t="s">
        <v>42</v>
      </c>
      <c r="E24" s="48"/>
      <c r="F24" s="6"/>
      <c r="G24" s="8"/>
    </row>
    <row r="25" spans="1:7">
      <c r="A25" s="62"/>
      <c r="B25" s="31"/>
      <c r="C25" s="6"/>
      <c r="D25" s="6" t="s">
        <v>43</v>
      </c>
      <c r="E25" s="48"/>
      <c r="F25" s="6"/>
      <c r="G25" s="8"/>
    </row>
    <row r="26" spans="1:7" ht="15.75" thickBot="1">
      <c r="A26" s="64"/>
      <c r="B26" s="65"/>
      <c r="C26" s="11"/>
      <c r="D26" s="11"/>
      <c r="E26" s="66"/>
      <c r="F26" s="11"/>
      <c r="G26" s="12"/>
    </row>
  </sheetData>
  <mergeCells count="2">
    <mergeCell ref="F18:G18"/>
    <mergeCell ref="A20:E20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topLeftCell="A13" workbookViewId="0">
      <selection activeCell="G25" sqref="G2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65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/>
      <c r="E13" s="27"/>
      <c r="F13" s="28"/>
      <c r="G13" s="29"/>
    </row>
    <row r="14" spans="1:7">
      <c r="A14" s="37"/>
      <c r="B14" s="24">
        <v>3283</v>
      </c>
      <c r="C14" s="25" t="s">
        <v>45</v>
      </c>
      <c r="D14" s="28">
        <v>10.78</v>
      </c>
      <c r="E14" s="27" t="s">
        <v>25</v>
      </c>
      <c r="F14" s="28">
        <v>11.1</v>
      </c>
      <c r="G14" s="29">
        <f t="shared" ref="G14:G21" si="0">SUM(D14*F14)</f>
        <v>119.65799999999999</v>
      </c>
    </row>
    <row r="15" spans="1:7">
      <c r="A15" s="37"/>
      <c r="B15" s="24">
        <v>20247</v>
      </c>
      <c r="C15" s="25" t="s">
        <v>26</v>
      </c>
      <c r="D15" s="28">
        <v>2.5</v>
      </c>
      <c r="E15" s="27" t="s">
        <v>14</v>
      </c>
      <c r="F15" s="28">
        <v>6.61</v>
      </c>
      <c r="G15" s="29">
        <f t="shared" si="0"/>
        <v>16.525000000000002</v>
      </c>
    </row>
    <row r="16" spans="1:7">
      <c r="A16" s="37"/>
      <c r="B16" s="24"/>
      <c r="C16" s="25" t="s">
        <v>49</v>
      </c>
      <c r="D16" s="28">
        <v>34.1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48.42</v>
      </c>
      <c r="E17" s="27" t="s">
        <v>28</v>
      </c>
      <c r="F17" s="28">
        <v>0.1</v>
      </c>
      <c r="G17" s="29">
        <f t="shared" si="0"/>
        <v>4.8420000000000005</v>
      </c>
    </row>
    <row r="18" spans="1:7">
      <c r="A18" s="37"/>
      <c r="B18" s="24">
        <v>4299</v>
      </c>
      <c r="C18" s="30" t="s">
        <v>29</v>
      </c>
      <c r="D18" s="28">
        <v>48.42</v>
      </c>
      <c r="E18" s="27" t="s">
        <v>28</v>
      </c>
      <c r="F18" s="28">
        <v>0.48</v>
      </c>
      <c r="G18" s="29">
        <f t="shared" si="0"/>
        <v>23.241599999999998</v>
      </c>
    </row>
    <row r="19" spans="1:7">
      <c r="A19" s="37"/>
      <c r="B19" s="24">
        <v>7194</v>
      </c>
      <c r="C19" s="30" t="s">
        <v>30</v>
      </c>
      <c r="D19" s="28">
        <v>39</v>
      </c>
      <c r="E19" s="27" t="s">
        <v>28</v>
      </c>
      <c r="F19" s="28">
        <v>14.68</v>
      </c>
      <c r="G19" s="29">
        <f t="shared" si="0"/>
        <v>572.52</v>
      </c>
    </row>
    <row r="20" spans="1:7">
      <c r="A20" s="37"/>
      <c r="B20" s="24">
        <v>7219</v>
      </c>
      <c r="C20" s="25" t="s">
        <v>31</v>
      </c>
      <c r="D20" s="28">
        <v>7</v>
      </c>
      <c r="E20" s="27" t="s">
        <v>17</v>
      </c>
      <c r="F20" s="28">
        <v>28.7</v>
      </c>
      <c r="G20" s="29">
        <f t="shared" si="0"/>
        <v>200.9</v>
      </c>
    </row>
    <row r="21" spans="1:7">
      <c r="A21" s="37"/>
      <c r="B21" s="24">
        <v>11587</v>
      </c>
      <c r="C21" s="25" t="s">
        <v>33</v>
      </c>
      <c r="D21" s="28">
        <v>14.7</v>
      </c>
      <c r="E21" s="27" t="s">
        <v>25</v>
      </c>
      <c r="F21" s="28">
        <v>34</v>
      </c>
      <c r="G21" s="29">
        <f t="shared" si="0"/>
        <v>499.79999999999995</v>
      </c>
    </row>
    <row r="22" spans="1:7" ht="15.75" thickBot="1">
      <c r="A22" s="37"/>
      <c r="B22" s="31"/>
      <c r="C22" s="6"/>
      <c r="D22" s="32"/>
      <c r="E22" s="33"/>
      <c r="F22" s="34" t="s">
        <v>19</v>
      </c>
      <c r="G22" s="35">
        <f>SUM(G14:G21)</f>
        <v>1437.4866</v>
      </c>
    </row>
    <row r="23" spans="1:7" ht="16.5" thickBot="1">
      <c r="A23" s="18">
        <v>3</v>
      </c>
      <c r="B23" s="36"/>
      <c r="C23" s="20" t="s">
        <v>55</v>
      </c>
      <c r="D23" s="22"/>
      <c r="E23" s="21"/>
      <c r="F23" s="22"/>
      <c r="G23" s="23"/>
    </row>
    <row r="24" spans="1:7">
      <c r="A24" s="37"/>
      <c r="B24" s="24">
        <v>3438</v>
      </c>
      <c r="C24" s="30" t="s">
        <v>56</v>
      </c>
      <c r="D24" s="28">
        <v>2.04</v>
      </c>
      <c r="E24" s="27" t="s">
        <v>25</v>
      </c>
      <c r="F24" s="28">
        <v>237.6</v>
      </c>
      <c r="G24" s="29">
        <f t="shared" ref="G24:G29" si="1">SUM(D24*F24)</f>
        <v>484.70400000000001</v>
      </c>
    </row>
    <row r="25" spans="1:7">
      <c r="A25" s="37"/>
      <c r="B25" s="24">
        <v>10554</v>
      </c>
      <c r="C25" s="25" t="s">
        <v>57</v>
      </c>
      <c r="D25" s="28">
        <v>2</v>
      </c>
      <c r="E25" s="27" t="s">
        <v>21</v>
      </c>
      <c r="F25" s="28">
        <v>50.44</v>
      </c>
      <c r="G25" s="29">
        <f t="shared" si="1"/>
        <v>100.88</v>
      </c>
    </row>
    <row r="26" spans="1:7" ht="22.5">
      <c r="A26" s="37"/>
      <c r="B26" s="71">
        <v>3090</v>
      </c>
      <c r="C26" s="72" t="s">
        <v>58</v>
      </c>
      <c r="D26" s="73">
        <v>2</v>
      </c>
      <c r="E26" s="74" t="s">
        <v>21</v>
      </c>
      <c r="F26" s="73">
        <v>23.85</v>
      </c>
      <c r="G26" s="75">
        <f t="shared" si="1"/>
        <v>47.7</v>
      </c>
    </row>
    <row r="27" spans="1:7">
      <c r="A27" s="37"/>
      <c r="B27" s="24">
        <v>20241</v>
      </c>
      <c r="C27" s="30" t="s">
        <v>59</v>
      </c>
      <c r="D27" s="28">
        <v>1</v>
      </c>
      <c r="E27" s="27" t="s">
        <v>60</v>
      </c>
      <c r="F27" s="28">
        <v>82.25</v>
      </c>
      <c r="G27" s="29">
        <f t="shared" si="1"/>
        <v>82.25</v>
      </c>
    </row>
    <row r="28" spans="1:7">
      <c r="A28" s="37"/>
      <c r="B28" s="24">
        <v>2425</v>
      </c>
      <c r="C28" s="30" t="s">
        <v>61</v>
      </c>
      <c r="D28" s="28">
        <v>2</v>
      </c>
      <c r="E28" s="27" t="s">
        <v>21</v>
      </c>
      <c r="F28" s="28">
        <v>5.38</v>
      </c>
      <c r="G28" s="29">
        <f t="shared" si="1"/>
        <v>10.76</v>
      </c>
    </row>
    <row r="29" spans="1:7">
      <c r="A29" s="37"/>
      <c r="B29" s="76">
        <v>72116</v>
      </c>
      <c r="C29" s="77" t="s">
        <v>62</v>
      </c>
      <c r="D29" s="28">
        <v>2.04</v>
      </c>
      <c r="E29" s="78" t="s">
        <v>25</v>
      </c>
      <c r="F29" s="79">
        <v>47.3</v>
      </c>
      <c r="G29" s="29">
        <f t="shared" si="1"/>
        <v>96.49199999999999</v>
      </c>
    </row>
    <row r="30" spans="1:7" ht="15.75" thickBot="1">
      <c r="A30" s="38"/>
      <c r="B30" s="31"/>
      <c r="C30" s="6"/>
      <c r="D30" s="32"/>
      <c r="E30" s="33"/>
      <c r="F30" s="34" t="s">
        <v>19</v>
      </c>
      <c r="G30" s="35">
        <f>SUM(G24:G29)</f>
        <v>822.78600000000006</v>
      </c>
    </row>
    <row r="31" spans="1:7" ht="16.5" thickBot="1">
      <c r="A31" s="18">
        <v>6</v>
      </c>
      <c r="B31" s="36"/>
      <c r="C31" s="20" t="s">
        <v>36</v>
      </c>
      <c r="D31" s="22"/>
      <c r="E31" s="21"/>
      <c r="F31" s="39"/>
      <c r="G31" s="23"/>
    </row>
    <row r="32" spans="1:7">
      <c r="A32" s="40"/>
      <c r="C32" t="s">
        <v>50</v>
      </c>
      <c r="D32" s="26">
        <v>14.7</v>
      </c>
      <c r="E32" s="58" t="s">
        <v>51</v>
      </c>
      <c r="G32" s="29"/>
    </row>
    <row r="33" spans="1:7">
      <c r="A33" s="40"/>
      <c r="B33" s="24">
        <v>5061</v>
      </c>
      <c r="C33" s="25" t="s">
        <v>18</v>
      </c>
      <c r="D33" s="26">
        <v>2.5</v>
      </c>
      <c r="E33" s="27" t="s">
        <v>14</v>
      </c>
      <c r="F33" s="28">
        <v>6.25</v>
      </c>
      <c r="G33" s="29">
        <f>SUM(D33*F33)</f>
        <v>15.625</v>
      </c>
    </row>
    <row r="34" spans="1:7">
      <c r="A34" s="40"/>
      <c r="B34" s="24">
        <v>10718</v>
      </c>
      <c r="C34" s="69" t="s">
        <v>52</v>
      </c>
      <c r="D34" s="26">
        <v>14.7</v>
      </c>
      <c r="E34" s="24" t="s">
        <v>21</v>
      </c>
      <c r="F34" s="28">
        <v>8.07</v>
      </c>
      <c r="G34" s="29">
        <f t="shared" ref="G34" si="2">SUM(D34*F34)</f>
        <v>118.629</v>
      </c>
    </row>
    <row r="35" spans="1:7">
      <c r="A35" s="38"/>
      <c r="B35" s="41"/>
      <c r="C35" s="42" t="s">
        <v>37</v>
      </c>
      <c r="D35" s="26">
        <v>1.81</v>
      </c>
      <c r="E35" s="41" t="s">
        <v>22</v>
      </c>
      <c r="F35" s="26"/>
      <c r="G35" s="29"/>
    </row>
    <row r="36" spans="1:7">
      <c r="A36" s="38"/>
      <c r="B36" s="24">
        <v>10511</v>
      </c>
      <c r="C36" s="30" t="s">
        <v>38</v>
      </c>
      <c r="D36" s="26">
        <v>506.95</v>
      </c>
      <c r="E36" s="27" t="s">
        <v>14</v>
      </c>
      <c r="F36" s="28">
        <v>0.43</v>
      </c>
      <c r="G36" s="29">
        <f>SUM(D36*F36)</f>
        <v>217.98849999999999</v>
      </c>
    </row>
    <row r="37" spans="1:7">
      <c r="A37" s="38"/>
      <c r="B37" s="24">
        <v>370</v>
      </c>
      <c r="C37" s="30" t="s">
        <v>15</v>
      </c>
      <c r="D37" s="26">
        <v>1.45</v>
      </c>
      <c r="E37" s="27" t="s">
        <v>13</v>
      </c>
      <c r="F37" s="28">
        <v>71</v>
      </c>
      <c r="G37" s="29">
        <f t="shared" ref="G37:G38" si="3">SUM(D37*F37)</f>
        <v>102.95</v>
      </c>
    </row>
    <row r="38" spans="1:7">
      <c r="A38" s="38"/>
      <c r="B38" s="24">
        <v>4718</v>
      </c>
      <c r="C38" s="30" t="s">
        <v>16</v>
      </c>
      <c r="D38" s="26">
        <v>1.45</v>
      </c>
      <c r="E38" s="27" t="s">
        <v>13</v>
      </c>
      <c r="F38" s="28">
        <v>75.78</v>
      </c>
      <c r="G38" s="29">
        <f t="shared" si="3"/>
        <v>109.881</v>
      </c>
    </row>
    <row r="39" spans="1:7" ht="15.75" thickBot="1">
      <c r="A39" s="38"/>
      <c r="B39" s="31"/>
      <c r="C39" s="6"/>
      <c r="D39" s="43"/>
      <c r="E39" s="33"/>
      <c r="F39" s="34" t="s">
        <v>19</v>
      </c>
      <c r="G39" s="35">
        <f>SUM(G33:G38)</f>
        <v>565.07349999999997</v>
      </c>
    </row>
    <row r="40" spans="1:7" ht="16.5" thickBot="1">
      <c r="A40" s="52"/>
      <c r="B40" s="53"/>
      <c r="C40" s="19"/>
      <c r="D40" s="22"/>
      <c r="E40" s="55" t="s">
        <v>39</v>
      </c>
      <c r="F40" s="80">
        <f>SUM(G22+G30+G39)</f>
        <v>2825.3461000000002</v>
      </c>
      <c r="G40" s="81"/>
    </row>
    <row r="41" spans="1:7">
      <c r="A41" s="56" t="s">
        <v>40</v>
      </c>
      <c r="B41" s="57"/>
      <c r="C41" s="57"/>
      <c r="E41" s="58"/>
    </row>
    <row r="42" spans="1:7" ht="15.75" thickBot="1">
      <c r="A42" s="82" t="s">
        <v>41</v>
      </c>
      <c r="B42" s="82"/>
      <c r="C42" s="82"/>
      <c r="D42" s="82"/>
      <c r="E42" s="82"/>
    </row>
    <row r="43" spans="1:7">
      <c r="A43" s="59"/>
      <c r="B43" s="60"/>
      <c r="C43" s="2"/>
      <c r="D43" s="2"/>
      <c r="E43" s="61"/>
      <c r="F43" s="2"/>
      <c r="G43" s="4"/>
    </row>
    <row r="44" spans="1:7">
      <c r="A44" s="62"/>
      <c r="B44" s="31"/>
      <c r="C44" s="6"/>
      <c r="D44" s="6"/>
      <c r="E44" s="48"/>
      <c r="F44" s="6"/>
      <c r="G44" s="8"/>
    </row>
    <row r="45" spans="1:7">
      <c r="A45" s="62"/>
      <c r="B45" s="31"/>
      <c r="C45" s="6"/>
      <c r="D45" s="6"/>
      <c r="E45" s="48"/>
      <c r="F45" s="6"/>
      <c r="G45" s="8"/>
    </row>
    <row r="46" spans="1:7">
      <c r="A46" s="62"/>
      <c r="B46" s="63" t="s">
        <v>81</v>
      </c>
      <c r="C46" s="6"/>
      <c r="D46" s="6" t="s">
        <v>42</v>
      </c>
      <c r="E46" s="48"/>
      <c r="F46" s="6"/>
      <c r="G46" s="8"/>
    </row>
    <row r="47" spans="1:7">
      <c r="A47" s="62"/>
      <c r="B47" s="31"/>
      <c r="C47" s="6"/>
      <c r="D47" s="6" t="s">
        <v>43</v>
      </c>
      <c r="E47" s="48"/>
      <c r="F47" s="6"/>
      <c r="G47" s="8"/>
    </row>
    <row r="48" spans="1:7" ht="15.75" thickBot="1">
      <c r="A48" s="64"/>
      <c r="B48" s="65"/>
      <c r="C48" s="11"/>
      <c r="D48" s="11"/>
      <c r="E48" s="66"/>
      <c r="F48" s="11"/>
      <c r="G48" s="12"/>
    </row>
  </sheetData>
  <mergeCells count="2">
    <mergeCell ref="F40:G40"/>
    <mergeCell ref="A42:E42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C23" sqref="C23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79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66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9" spans="1:7" ht="15.75" thickBot="1"/>
    <row r="10" spans="1:7" ht="24.75" thickBot="1">
      <c r="A10" s="13" t="s">
        <v>6</v>
      </c>
      <c r="B10" s="14" t="s">
        <v>48</v>
      </c>
      <c r="C10" s="15" t="s">
        <v>8</v>
      </c>
      <c r="D10" s="15" t="s">
        <v>9</v>
      </c>
      <c r="E10" s="15" t="s">
        <v>10</v>
      </c>
      <c r="F10" s="16" t="s">
        <v>11</v>
      </c>
      <c r="G10" s="17" t="s">
        <v>12</v>
      </c>
    </row>
    <row r="11" spans="1:7" ht="16.5" thickBot="1">
      <c r="A11" s="18">
        <v>2</v>
      </c>
      <c r="B11" s="36"/>
      <c r="C11" s="20" t="s">
        <v>33</v>
      </c>
      <c r="D11" s="22"/>
      <c r="E11" s="21"/>
      <c r="F11" s="22"/>
      <c r="G11" s="23"/>
    </row>
    <row r="12" spans="1:7">
      <c r="A12" s="37"/>
      <c r="B12" s="24"/>
      <c r="C12" t="s">
        <v>33</v>
      </c>
      <c r="D12" s="28"/>
      <c r="E12" s="27"/>
      <c r="F12" s="28"/>
      <c r="G12" s="29"/>
    </row>
    <row r="13" spans="1:7">
      <c r="A13" s="37"/>
      <c r="B13" s="24">
        <v>20247</v>
      </c>
      <c r="C13" s="25" t="s">
        <v>26</v>
      </c>
      <c r="D13" s="28">
        <v>11</v>
      </c>
      <c r="E13" s="27" t="s">
        <v>14</v>
      </c>
      <c r="F13" s="28">
        <v>6.61</v>
      </c>
      <c r="G13" s="29">
        <f t="shared" ref="G13:G14" si="0">SUM(D13*F13)</f>
        <v>72.710000000000008</v>
      </c>
    </row>
    <row r="14" spans="1:7">
      <c r="A14" s="37"/>
      <c r="B14" s="24">
        <v>11587</v>
      </c>
      <c r="C14" s="25" t="s">
        <v>33</v>
      </c>
      <c r="D14" s="28">
        <v>61</v>
      </c>
      <c r="E14" s="27" t="s">
        <v>25</v>
      </c>
      <c r="F14" s="28">
        <v>34</v>
      </c>
      <c r="G14" s="29">
        <f t="shared" si="0"/>
        <v>2074</v>
      </c>
    </row>
    <row r="15" spans="1:7" ht="15.75" thickBot="1">
      <c r="A15" s="37"/>
      <c r="B15" s="24"/>
      <c r="C15" s="25"/>
      <c r="D15" s="45"/>
      <c r="E15" s="67"/>
      <c r="F15" s="46" t="s">
        <v>19</v>
      </c>
      <c r="G15" s="47">
        <f>SUM(G13:G14)</f>
        <v>2146.71</v>
      </c>
    </row>
    <row r="16" spans="1:7" ht="16.5" thickBot="1">
      <c r="A16" s="18">
        <v>5</v>
      </c>
      <c r="B16" s="36"/>
      <c r="C16" s="20" t="s">
        <v>34</v>
      </c>
      <c r="D16" s="22"/>
      <c r="E16" s="21"/>
      <c r="F16" s="39"/>
      <c r="G16" s="23"/>
    </row>
    <row r="17" spans="1:7">
      <c r="A17" s="37"/>
      <c r="B17" s="24">
        <v>7288</v>
      </c>
      <c r="C17" s="25" t="s">
        <v>54</v>
      </c>
      <c r="D17" s="26">
        <v>38.799999999999997</v>
      </c>
      <c r="E17" s="24" t="s">
        <v>35</v>
      </c>
      <c r="F17" s="26">
        <v>18.43</v>
      </c>
      <c r="G17" s="29">
        <f>SUM(D17*F17)</f>
        <v>715.08399999999995</v>
      </c>
    </row>
    <row r="18" spans="1:7" ht="15.75" thickBot="1">
      <c r="A18" s="38"/>
      <c r="B18" s="31"/>
      <c r="C18" s="6"/>
      <c r="D18" s="32"/>
      <c r="E18" s="33"/>
      <c r="F18" s="34" t="s">
        <v>19</v>
      </c>
      <c r="G18" s="35">
        <f>SUM(G17:G17)</f>
        <v>715.08399999999995</v>
      </c>
    </row>
    <row r="19" spans="1:7" ht="16.5" thickBot="1">
      <c r="A19" s="18">
        <v>6</v>
      </c>
      <c r="B19" s="36"/>
      <c r="C19" s="20" t="s">
        <v>36</v>
      </c>
      <c r="D19" s="22"/>
      <c r="E19" s="21"/>
      <c r="F19" s="39"/>
      <c r="G19" s="23"/>
    </row>
    <row r="20" spans="1:7">
      <c r="A20" s="38"/>
      <c r="B20" s="41"/>
      <c r="C20" s="42" t="s">
        <v>37</v>
      </c>
      <c r="D20" s="26">
        <v>1.81</v>
      </c>
      <c r="E20" s="41" t="s">
        <v>22</v>
      </c>
      <c r="F20" s="26"/>
      <c r="G20" s="29"/>
    </row>
    <row r="21" spans="1:7">
      <c r="A21" s="38"/>
      <c r="B21" s="24">
        <v>10511</v>
      </c>
      <c r="C21" s="30" t="s">
        <v>38</v>
      </c>
      <c r="D21" s="26">
        <v>506.95</v>
      </c>
      <c r="E21" s="27" t="s">
        <v>14</v>
      </c>
      <c r="F21" s="28">
        <v>0.43</v>
      </c>
      <c r="G21" s="29">
        <f>SUM(D21*F21)</f>
        <v>217.98849999999999</v>
      </c>
    </row>
    <row r="22" spans="1:7">
      <c r="A22" s="38"/>
      <c r="B22" s="24">
        <v>370</v>
      </c>
      <c r="C22" s="30" t="s">
        <v>15</v>
      </c>
      <c r="D22" s="26">
        <v>1.45</v>
      </c>
      <c r="E22" s="27" t="s">
        <v>13</v>
      </c>
      <c r="F22" s="28">
        <v>71</v>
      </c>
      <c r="G22" s="29">
        <f t="shared" ref="G22:G23" si="1">SUM(D22*F22)</f>
        <v>102.95</v>
      </c>
    </row>
    <row r="23" spans="1:7">
      <c r="A23" s="38"/>
      <c r="B23" s="24">
        <v>4718</v>
      </c>
      <c r="C23" s="30" t="s">
        <v>16</v>
      </c>
      <c r="D23" s="26">
        <v>1.45</v>
      </c>
      <c r="E23" s="27" t="s">
        <v>13</v>
      </c>
      <c r="F23" s="28">
        <v>75.78</v>
      </c>
      <c r="G23" s="29">
        <f t="shared" si="1"/>
        <v>109.881</v>
      </c>
    </row>
    <row r="24" spans="1:7" ht="15.75" thickBot="1">
      <c r="A24" s="51"/>
      <c r="B24" s="31"/>
      <c r="C24" s="6"/>
      <c r="D24" s="32"/>
      <c r="E24" s="33"/>
      <c r="F24" s="34" t="s">
        <v>19</v>
      </c>
      <c r="G24" s="35">
        <f>SUM(G21:G23)</f>
        <v>430.81949999999995</v>
      </c>
    </row>
    <row r="25" spans="1:7" ht="16.5" thickBot="1">
      <c r="A25" s="52"/>
      <c r="B25" s="53"/>
      <c r="C25" s="19"/>
      <c r="D25" s="22"/>
      <c r="E25" s="55" t="s">
        <v>39</v>
      </c>
      <c r="F25" s="80">
        <f>SUM(G15+G18+G23)</f>
        <v>2971.6749999999997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7"/>
  <sheetViews>
    <sheetView topLeftCell="A22" workbookViewId="0">
      <selection activeCell="G25" sqref="G2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78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67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10.6</v>
      </c>
      <c r="E13" s="27" t="s">
        <v>17</v>
      </c>
      <c r="F13" s="28"/>
      <c r="G13" s="29"/>
    </row>
    <row r="14" spans="1:7">
      <c r="A14" s="37"/>
      <c r="B14" s="24">
        <v>3283</v>
      </c>
      <c r="C14" s="25" t="s">
        <v>45</v>
      </c>
      <c r="D14" s="28">
        <v>18.55</v>
      </c>
      <c r="E14" s="27" t="s">
        <v>25</v>
      </c>
      <c r="F14" s="28">
        <v>11.1</v>
      </c>
      <c r="G14" s="29">
        <f t="shared" ref="G14:G20" si="0">SUM(D14*F14)</f>
        <v>205.905</v>
      </c>
    </row>
    <row r="15" spans="1:7">
      <c r="A15" s="37"/>
      <c r="B15" s="24">
        <v>20247</v>
      </c>
      <c r="C15" s="25" t="s">
        <v>26</v>
      </c>
      <c r="D15" s="28">
        <v>3.7</v>
      </c>
      <c r="E15" s="27" t="s">
        <v>14</v>
      </c>
      <c r="F15" s="28">
        <v>6.61</v>
      </c>
      <c r="G15" s="29">
        <f t="shared" si="0"/>
        <v>24.457000000000001</v>
      </c>
    </row>
    <row r="16" spans="1:7">
      <c r="A16" s="37"/>
      <c r="B16" s="24"/>
      <c r="C16" s="25" t="s">
        <v>49</v>
      </c>
      <c r="D16" s="28">
        <v>10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14</v>
      </c>
      <c r="E17" s="27" t="s">
        <v>28</v>
      </c>
      <c r="F17" s="28">
        <v>0.1</v>
      </c>
      <c r="G17" s="29">
        <f t="shared" si="0"/>
        <v>1.4000000000000001</v>
      </c>
    </row>
    <row r="18" spans="1:7">
      <c r="A18" s="37"/>
      <c r="B18" s="24">
        <v>4299</v>
      </c>
      <c r="C18" s="30" t="s">
        <v>29</v>
      </c>
      <c r="D18" s="28">
        <v>14</v>
      </c>
      <c r="E18" s="27" t="s">
        <v>28</v>
      </c>
      <c r="F18" s="28">
        <v>0.48</v>
      </c>
      <c r="G18" s="29">
        <f t="shared" si="0"/>
        <v>6.72</v>
      </c>
    </row>
    <row r="19" spans="1:7">
      <c r="A19" s="37"/>
      <c r="B19" s="24">
        <v>7194</v>
      </c>
      <c r="C19" s="30" t="s">
        <v>30</v>
      </c>
      <c r="D19" s="28">
        <v>12</v>
      </c>
      <c r="E19" s="27" t="s">
        <v>28</v>
      </c>
      <c r="F19" s="28">
        <v>14.68</v>
      </c>
      <c r="G19" s="29">
        <f t="shared" si="0"/>
        <v>176.16</v>
      </c>
    </row>
    <row r="20" spans="1:7">
      <c r="A20" s="37"/>
      <c r="B20" s="24">
        <v>11587</v>
      </c>
      <c r="C20" s="25" t="s">
        <v>33</v>
      </c>
      <c r="D20" s="28">
        <v>32</v>
      </c>
      <c r="E20" s="27" t="s">
        <v>25</v>
      </c>
      <c r="F20" s="28">
        <v>34</v>
      </c>
      <c r="G20" s="29">
        <f t="shared" si="0"/>
        <v>1088</v>
      </c>
    </row>
    <row r="21" spans="1:7" ht="15.75" thickBot="1">
      <c r="A21" s="37"/>
      <c r="B21" s="31"/>
      <c r="C21" s="6"/>
      <c r="D21" s="32"/>
      <c r="E21" s="33"/>
      <c r="F21" s="34" t="s">
        <v>19</v>
      </c>
      <c r="G21" s="35">
        <f>SUM(G14:G20)</f>
        <v>1502.6420000000001</v>
      </c>
    </row>
    <row r="22" spans="1:7" ht="16.5" thickBot="1">
      <c r="A22" s="18">
        <v>3</v>
      </c>
      <c r="B22" s="36"/>
      <c r="C22" s="20" t="s">
        <v>55</v>
      </c>
      <c r="D22" s="22"/>
      <c r="E22" s="21"/>
      <c r="F22" s="22"/>
      <c r="G22" s="23"/>
    </row>
    <row r="23" spans="1:7">
      <c r="A23" s="37"/>
      <c r="B23" s="24">
        <v>3438</v>
      </c>
      <c r="C23" s="30" t="s">
        <v>56</v>
      </c>
      <c r="D23" s="28">
        <v>2.04</v>
      </c>
      <c r="E23" s="27" t="s">
        <v>25</v>
      </c>
      <c r="F23" s="28">
        <v>237.6</v>
      </c>
      <c r="G23" s="29">
        <f t="shared" ref="G23:G28" si="1">SUM(D23*F23)</f>
        <v>484.70400000000001</v>
      </c>
    </row>
    <row r="24" spans="1:7">
      <c r="A24" s="37"/>
      <c r="B24" s="24">
        <v>10554</v>
      </c>
      <c r="C24" s="25" t="s">
        <v>57</v>
      </c>
      <c r="D24" s="28">
        <v>2</v>
      </c>
      <c r="E24" s="27" t="s">
        <v>21</v>
      </c>
      <c r="F24" s="28">
        <v>50.44</v>
      </c>
      <c r="G24" s="29">
        <f t="shared" si="1"/>
        <v>100.88</v>
      </c>
    </row>
    <row r="25" spans="1:7" ht="22.5">
      <c r="A25" s="37"/>
      <c r="B25" s="71">
        <v>3090</v>
      </c>
      <c r="C25" s="72" t="s">
        <v>58</v>
      </c>
      <c r="D25" s="73">
        <v>2</v>
      </c>
      <c r="E25" s="74" t="s">
        <v>21</v>
      </c>
      <c r="F25" s="73">
        <v>23.85</v>
      </c>
      <c r="G25" s="75">
        <f t="shared" si="1"/>
        <v>47.7</v>
      </c>
    </row>
    <row r="26" spans="1:7">
      <c r="A26" s="37"/>
      <c r="B26" s="24">
        <v>20241</v>
      </c>
      <c r="C26" s="30" t="s">
        <v>59</v>
      </c>
      <c r="D26" s="28">
        <v>1</v>
      </c>
      <c r="E26" s="27" t="s">
        <v>60</v>
      </c>
      <c r="F26" s="28">
        <v>82.25</v>
      </c>
      <c r="G26" s="29">
        <f t="shared" si="1"/>
        <v>82.25</v>
      </c>
    </row>
    <row r="27" spans="1:7">
      <c r="A27" s="37"/>
      <c r="B27" s="24">
        <v>2425</v>
      </c>
      <c r="C27" s="30" t="s">
        <v>61</v>
      </c>
      <c r="D27" s="28">
        <v>2</v>
      </c>
      <c r="E27" s="27" t="s">
        <v>21</v>
      </c>
      <c r="F27" s="28">
        <v>5.38</v>
      </c>
      <c r="G27" s="29">
        <f t="shared" si="1"/>
        <v>10.76</v>
      </c>
    </row>
    <row r="28" spans="1:7">
      <c r="A28" s="37"/>
      <c r="B28" s="76">
        <v>72116</v>
      </c>
      <c r="C28" s="77" t="s">
        <v>62</v>
      </c>
      <c r="D28" s="28">
        <v>2.04</v>
      </c>
      <c r="E28" s="78" t="s">
        <v>25</v>
      </c>
      <c r="F28" s="79">
        <v>47.3</v>
      </c>
      <c r="G28" s="29">
        <f t="shared" si="1"/>
        <v>96.49199999999999</v>
      </c>
    </row>
    <row r="29" spans="1:7" ht="15.75" thickBot="1">
      <c r="A29" s="37"/>
      <c r="B29" s="76"/>
      <c r="C29" s="77"/>
      <c r="D29" s="32"/>
      <c r="E29" s="33"/>
      <c r="F29" s="34" t="s">
        <v>19</v>
      </c>
      <c r="G29" s="35">
        <f>SUM(G23:G28)</f>
        <v>822.78600000000006</v>
      </c>
    </row>
    <row r="30" spans="1:7" ht="16.5" thickBot="1">
      <c r="A30" s="18">
        <v>5</v>
      </c>
      <c r="B30" s="36"/>
      <c r="C30" s="20" t="s">
        <v>34</v>
      </c>
      <c r="D30" s="22"/>
      <c r="E30" s="21"/>
      <c r="F30" s="39"/>
      <c r="G30" s="23"/>
    </row>
    <row r="31" spans="1:7">
      <c r="A31" s="37"/>
      <c r="B31" s="24">
        <v>7288</v>
      </c>
      <c r="C31" s="25" t="s">
        <v>68</v>
      </c>
      <c r="D31" s="26">
        <v>9</v>
      </c>
      <c r="E31" s="24" t="s">
        <v>35</v>
      </c>
      <c r="F31" s="26">
        <v>18.43</v>
      </c>
      <c r="G31" s="29">
        <f>SUM(D31*F31)</f>
        <v>165.87</v>
      </c>
    </row>
    <row r="32" spans="1:7" ht="15.75" thickBot="1">
      <c r="A32" s="38"/>
      <c r="B32" s="31"/>
      <c r="C32" s="6"/>
      <c r="D32" s="32"/>
      <c r="E32" s="33"/>
      <c r="F32" s="34" t="s">
        <v>19</v>
      </c>
      <c r="G32" s="35">
        <f>SUM(G31:G31)</f>
        <v>165.87</v>
      </c>
    </row>
    <row r="33" spans="1:7" ht="16.5" thickBot="1">
      <c r="A33" s="18">
        <v>6</v>
      </c>
      <c r="B33" s="36"/>
      <c r="C33" s="20" t="s">
        <v>36</v>
      </c>
      <c r="D33" s="22"/>
      <c r="E33" s="21"/>
      <c r="F33" s="39"/>
      <c r="G33" s="23"/>
    </row>
    <row r="34" spans="1:7">
      <c r="A34" s="38"/>
      <c r="B34" s="41"/>
      <c r="C34" s="42" t="s">
        <v>37</v>
      </c>
      <c r="D34" s="26">
        <v>1.81</v>
      </c>
      <c r="E34" s="41" t="s">
        <v>22</v>
      </c>
      <c r="F34" s="26"/>
      <c r="G34" s="29"/>
    </row>
    <row r="35" spans="1:7">
      <c r="A35" s="38"/>
      <c r="B35" s="24">
        <v>10511</v>
      </c>
      <c r="C35" s="30" t="s">
        <v>38</v>
      </c>
      <c r="D35" s="26">
        <v>506.95</v>
      </c>
      <c r="E35" s="27" t="s">
        <v>14</v>
      </c>
      <c r="F35" s="28">
        <v>0.43</v>
      </c>
      <c r="G35" s="29">
        <f>SUM(D35*F35)</f>
        <v>217.98849999999999</v>
      </c>
    </row>
    <row r="36" spans="1:7">
      <c r="A36" s="38"/>
      <c r="B36" s="24">
        <v>370</v>
      </c>
      <c r="C36" s="30" t="s">
        <v>15</v>
      </c>
      <c r="D36" s="26">
        <v>1.45</v>
      </c>
      <c r="E36" s="27" t="s">
        <v>13</v>
      </c>
      <c r="F36" s="28">
        <v>71</v>
      </c>
      <c r="G36" s="29">
        <f t="shared" ref="G36:G37" si="2">SUM(D36*F36)</f>
        <v>102.95</v>
      </c>
    </row>
    <row r="37" spans="1:7">
      <c r="A37" s="38"/>
      <c r="B37" s="24">
        <v>4718</v>
      </c>
      <c r="C37" s="30" t="s">
        <v>16</v>
      </c>
      <c r="D37" s="26">
        <v>1.45</v>
      </c>
      <c r="E37" s="27" t="s">
        <v>13</v>
      </c>
      <c r="F37" s="28">
        <v>75.78</v>
      </c>
      <c r="G37" s="29">
        <f t="shared" si="2"/>
        <v>109.881</v>
      </c>
    </row>
    <row r="38" spans="1:7" ht="15.75" thickBot="1">
      <c r="A38" s="38"/>
      <c r="B38" s="31"/>
      <c r="C38" s="6"/>
      <c r="D38" s="43"/>
      <c r="E38" s="33"/>
      <c r="F38" s="34" t="s">
        <v>19</v>
      </c>
      <c r="G38" s="35">
        <f>SUM(G35:G37)</f>
        <v>430.81949999999995</v>
      </c>
    </row>
    <row r="39" spans="1:7" ht="16.5" thickBot="1">
      <c r="A39" s="52"/>
      <c r="B39" s="53"/>
      <c r="C39" s="19"/>
      <c r="D39" s="22"/>
      <c r="E39" s="55" t="s">
        <v>39</v>
      </c>
      <c r="F39" s="80">
        <f>SUM(G21+G29+G32+G38)</f>
        <v>2922.1174999999998</v>
      </c>
      <c r="G39" s="81"/>
    </row>
    <row r="40" spans="1:7">
      <c r="A40" s="56" t="s">
        <v>40</v>
      </c>
      <c r="B40" s="57"/>
      <c r="C40" s="57"/>
      <c r="E40" s="58"/>
    </row>
    <row r="41" spans="1:7" ht="15.75" thickBot="1">
      <c r="A41" s="82" t="s">
        <v>41</v>
      </c>
      <c r="B41" s="82"/>
      <c r="C41" s="82"/>
      <c r="D41" s="82"/>
      <c r="E41" s="82"/>
    </row>
    <row r="42" spans="1:7">
      <c r="A42" s="59"/>
      <c r="B42" s="60"/>
      <c r="C42" s="2"/>
      <c r="D42" s="2"/>
      <c r="E42" s="61"/>
      <c r="F42" s="2"/>
      <c r="G42" s="4"/>
    </row>
    <row r="43" spans="1:7">
      <c r="A43" s="62"/>
      <c r="B43" s="31"/>
      <c r="C43" s="6"/>
      <c r="D43" s="6"/>
      <c r="E43" s="48"/>
      <c r="F43" s="6"/>
      <c r="G43" s="8"/>
    </row>
    <row r="44" spans="1:7">
      <c r="A44" s="62"/>
      <c r="B44" s="31"/>
      <c r="C44" s="6"/>
      <c r="D44" s="6"/>
      <c r="E44" s="48"/>
      <c r="F44" s="6"/>
      <c r="G44" s="8"/>
    </row>
    <row r="45" spans="1:7">
      <c r="A45" s="62"/>
      <c r="B45" s="63" t="s">
        <v>81</v>
      </c>
      <c r="C45" s="6"/>
      <c r="D45" s="6" t="s">
        <v>42</v>
      </c>
      <c r="E45" s="48"/>
      <c r="F45" s="6"/>
      <c r="G45" s="8"/>
    </row>
    <row r="46" spans="1:7">
      <c r="A46" s="62"/>
      <c r="B46" s="31"/>
      <c r="C46" s="6"/>
      <c r="D46" s="6" t="s">
        <v>43</v>
      </c>
      <c r="E46" s="48"/>
      <c r="F46" s="6"/>
      <c r="G46" s="8"/>
    </row>
    <row r="47" spans="1:7" ht="15.75" thickBot="1">
      <c r="A47" s="64"/>
      <c r="B47" s="65"/>
      <c r="C47" s="11"/>
      <c r="D47" s="11"/>
      <c r="E47" s="66"/>
      <c r="F47" s="11"/>
      <c r="G47" s="12"/>
    </row>
  </sheetData>
  <mergeCells count="2">
    <mergeCell ref="F39:G39"/>
    <mergeCell ref="A41:E41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33"/>
  <sheetViews>
    <sheetView topLeftCell="A19" workbookViewId="0">
      <selection activeCell="B31" sqref="B31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69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28</v>
      </c>
      <c r="E13" s="27" t="s">
        <v>17</v>
      </c>
      <c r="F13" s="28"/>
      <c r="G13" s="29"/>
    </row>
    <row r="14" spans="1:7">
      <c r="A14" s="37"/>
      <c r="B14" s="24">
        <v>3283</v>
      </c>
      <c r="C14" s="25" t="s">
        <v>45</v>
      </c>
      <c r="D14" s="28">
        <v>19.600000000000001</v>
      </c>
      <c r="E14" s="27" t="s">
        <v>25</v>
      </c>
      <c r="F14" s="28">
        <v>11.1</v>
      </c>
      <c r="G14" s="29">
        <f t="shared" ref="G14:G20" si="0">SUM(D14*F14)</f>
        <v>217.56</v>
      </c>
    </row>
    <row r="15" spans="1:7">
      <c r="A15" s="37"/>
      <c r="B15" s="24">
        <v>20247</v>
      </c>
      <c r="C15" s="25" t="s">
        <v>26</v>
      </c>
      <c r="D15" s="28">
        <v>9.6</v>
      </c>
      <c r="E15" s="27" t="s">
        <v>14</v>
      </c>
      <c r="F15" s="28">
        <v>6.61</v>
      </c>
      <c r="G15" s="29">
        <f t="shared" si="0"/>
        <v>63.456000000000003</v>
      </c>
    </row>
    <row r="16" spans="1:7">
      <c r="A16" s="37"/>
      <c r="B16" s="24"/>
      <c r="C16" s="25" t="s">
        <v>49</v>
      </c>
      <c r="D16" s="28">
        <v>56</v>
      </c>
      <c r="E16" s="27" t="s">
        <v>25</v>
      </c>
      <c r="F16" s="28"/>
      <c r="G16" s="29"/>
    </row>
    <row r="17" spans="1:7">
      <c r="A17" s="37"/>
      <c r="B17" s="24">
        <v>1607</v>
      </c>
      <c r="C17" s="30" t="s">
        <v>27</v>
      </c>
      <c r="D17" s="28">
        <v>79</v>
      </c>
      <c r="E17" s="27" t="s">
        <v>28</v>
      </c>
      <c r="F17" s="28">
        <v>0.1</v>
      </c>
      <c r="G17" s="29">
        <f t="shared" si="0"/>
        <v>7.9</v>
      </c>
    </row>
    <row r="18" spans="1:7">
      <c r="A18" s="37"/>
      <c r="B18" s="24">
        <v>4299</v>
      </c>
      <c r="C18" s="30" t="s">
        <v>29</v>
      </c>
      <c r="D18" s="28">
        <v>79</v>
      </c>
      <c r="E18" s="27" t="s">
        <v>28</v>
      </c>
      <c r="F18" s="28">
        <v>0.48</v>
      </c>
      <c r="G18" s="29">
        <f t="shared" si="0"/>
        <v>37.92</v>
      </c>
    </row>
    <row r="19" spans="1:7">
      <c r="A19" s="37"/>
      <c r="B19" s="24">
        <v>7194</v>
      </c>
      <c r="C19" s="30" t="s">
        <v>30</v>
      </c>
      <c r="D19" s="28">
        <v>65</v>
      </c>
      <c r="E19" s="27" t="s">
        <v>28</v>
      </c>
      <c r="F19" s="28">
        <v>14.68</v>
      </c>
      <c r="G19" s="29">
        <f t="shared" si="0"/>
        <v>954.19999999999993</v>
      </c>
    </row>
    <row r="20" spans="1:7">
      <c r="A20" s="37"/>
      <c r="B20" s="24">
        <v>11587</v>
      </c>
      <c r="C20" s="25" t="s">
        <v>33</v>
      </c>
      <c r="D20" s="28">
        <v>48</v>
      </c>
      <c r="E20" s="27" t="s">
        <v>25</v>
      </c>
      <c r="F20" s="28">
        <v>34</v>
      </c>
      <c r="G20" s="29">
        <f t="shared" si="0"/>
        <v>1632</v>
      </c>
    </row>
    <row r="21" spans="1:7" ht="15.75" thickBot="1">
      <c r="A21" s="37"/>
      <c r="B21" s="31"/>
      <c r="C21" s="6"/>
      <c r="D21" s="32"/>
      <c r="E21" s="33"/>
      <c r="F21" s="34" t="s">
        <v>19</v>
      </c>
      <c r="G21" s="35">
        <f>SUM(G14:G20)</f>
        <v>2913.0360000000001</v>
      </c>
    </row>
    <row r="22" spans="1:7" ht="16.5" thickBot="1">
      <c r="A22" s="18">
        <v>5</v>
      </c>
      <c r="B22" s="36"/>
      <c r="C22" s="20" t="s">
        <v>34</v>
      </c>
      <c r="D22" s="22"/>
      <c r="E22" s="21"/>
      <c r="F22" s="39"/>
      <c r="G22" s="23"/>
    </row>
    <row r="23" spans="1:7">
      <c r="A23" s="37"/>
      <c r="B23" s="24">
        <v>7288</v>
      </c>
      <c r="C23" s="25" t="s">
        <v>68</v>
      </c>
      <c r="D23" s="26">
        <v>4.7</v>
      </c>
      <c r="E23" s="24" t="s">
        <v>35</v>
      </c>
      <c r="F23" s="26">
        <v>18.43</v>
      </c>
      <c r="G23" s="29">
        <f>SUM(D23*F23)</f>
        <v>86.620999999999995</v>
      </c>
    </row>
    <row r="24" spans="1:7" ht="15.75" thickBot="1">
      <c r="A24" s="38"/>
      <c r="B24" s="31"/>
      <c r="C24" s="6"/>
      <c r="D24" s="32"/>
      <c r="E24" s="33"/>
      <c r="F24" s="34" t="s">
        <v>19</v>
      </c>
      <c r="G24" s="35">
        <f>SUM(G23:G23)</f>
        <v>86.620999999999995</v>
      </c>
    </row>
    <row r="25" spans="1:7" ht="16.5" thickBot="1">
      <c r="A25" s="52"/>
      <c r="B25" s="53"/>
      <c r="C25" s="19"/>
      <c r="D25" s="22"/>
      <c r="E25" s="68" t="s">
        <v>39</v>
      </c>
      <c r="F25" s="80">
        <f>SUM(G21+G24)</f>
        <v>2999.6570000000002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5"/>
  <sheetViews>
    <sheetView topLeftCell="A20" workbookViewId="0">
      <selection activeCell="F15" sqref="F1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70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ref="G16:G23" si="1">SUM(D16*F16)</f>
        <v>155.4</v>
      </c>
    </row>
    <row r="17" spans="1:7">
      <c r="A17" s="37"/>
      <c r="B17" s="24">
        <v>20247</v>
      </c>
      <c r="C17" s="25" t="s">
        <v>26</v>
      </c>
      <c r="D17" s="28">
        <v>2.5</v>
      </c>
      <c r="E17" s="27" t="s">
        <v>14</v>
      </c>
      <c r="F17" s="28">
        <v>6.61</v>
      </c>
      <c r="G17" s="29">
        <f t="shared" si="1"/>
        <v>16.525000000000002</v>
      </c>
    </row>
    <row r="18" spans="1:7">
      <c r="A18" s="37"/>
      <c r="B18" s="24"/>
      <c r="C18" s="25" t="s">
        <v>49</v>
      </c>
      <c r="D18" s="28">
        <v>34.1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48.42</v>
      </c>
      <c r="E19" s="27" t="s">
        <v>28</v>
      </c>
      <c r="F19" s="28">
        <v>0.1</v>
      </c>
      <c r="G19" s="29">
        <f t="shared" si="1"/>
        <v>4.8420000000000005</v>
      </c>
    </row>
    <row r="20" spans="1:7">
      <c r="A20" s="37"/>
      <c r="B20" s="24">
        <v>4299</v>
      </c>
      <c r="C20" s="30" t="s">
        <v>29</v>
      </c>
      <c r="D20" s="28">
        <v>48.42</v>
      </c>
      <c r="E20" s="27" t="s">
        <v>28</v>
      </c>
      <c r="F20" s="28">
        <v>0.48</v>
      </c>
      <c r="G20" s="29">
        <f t="shared" si="1"/>
        <v>23.241599999999998</v>
      </c>
    </row>
    <row r="21" spans="1:7">
      <c r="A21" s="37"/>
      <c r="B21" s="24">
        <v>7194</v>
      </c>
      <c r="C21" s="30" t="s">
        <v>30</v>
      </c>
      <c r="D21" s="28">
        <v>39</v>
      </c>
      <c r="E21" s="27" t="s">
        <v>28</v>
      </c>
      <c r="F21" s="28">
        <v>14.68</v>
      </c>
      <c r="G21" s="29">
        <f t="shared" si="1"/>
        <v>572.52</v>
      </c>
    </row>
    <row r="22" spans="1:7">
      <c r="A22" s="37"/>
      <c r="B22" s="24">
        <v>7219</v>
      </c>
      <c r="C22" s="25" t="s">
        <v>31</v>
      </c>
      <c r="D22" s="28">
        <v>7</v>
      </c>
      <c r="E22" s="27" t="s">
        <v>17</v>
      </c>
      <c r="F22" s="28">
        <v>28.7</v>
      </c>
      <c r="G22" s="29">
        <f t="shared" si="1"/>
        <v>200.9</v>
      </c>
    </row>
    <row r="23" spans="1:7">
      <c r="A23" s="37"/>
      <c r="B23" s="24">
        <v>11587</v>
      </c>
      <c r="C23" s="25" t="s">
        <v>33</v>
      </c>
      <c r="D23" s="28">
        <v>14.7</v>
      </c>
      <c r="E23" s="27" t="s">
        <v>25</v>
      </c>
      <c r="F23" s="28">
        <v>34</v>
      </c>
      <c r="G23" s="29">
        <f t="shared" si="1"/>
        <v>499.79999999999995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1907.9785999999999</v>
      </c>
    </row>
    <row r="25" spans="1:7" ht="16.5" thickBot="1">
      <c r="A25" s="18">
        <v>5</v>
      </c>
      <c r="B25" s="36"/>
      <c r="C25" s="20" t="s">
        <v>34</v>
      </c>
      <c r="D25" s="22"/>
      <c r="E25" s="21"/>
      <c r="F25" s="39"/>
      <c r="G25" s="23"/>
    </row>
    <row r="26" spans="1:7">
      <c r="A26" s="37"/>
      <c r="B26" s="24">
        <v>7288</v>
      </c>
      <c r="C26" s="25" t="s">
        <v>73</v>
      </c>
      <c r="D26" s="26">
        <v>14.4</v>
      </c>
      <c r="E26" s="24" t="s">
        <v>35</v>
      </c>
      <c r="F26" s="26">
        <v>18.43</v>
      </c>
      <c r="G26" s="29">
        <f>SUM(D26*F26)</f>
        <v>265.392</v>
      </c>
    </row>
    <row r="27" spans="1:7" ht="15.75" thickBot="1">
      <c r="A27" s="38"/>
      <c r="B27" s="31"/>
      <c r="C27" s="6"/>
      <c r="D27" s="32"/>
      <c r="E27" s="33"/>
      <c r="F27" s="34" t="s">
        <v>19</v>
      </c>
      <c r="G27" s="35">
        <f>SUM(G26:G26)</f>
        <v>265.392</v>
      </c>
    </row>
    <row r="28" spans="1:7" ht="16.5" thickBot="1">
      <c r="A28" s="18">
        <v>6</v>
      </c>
      <c r="B28" s="36"/>
      <c r="C28" s="20" t="s">
        <v>36</v>
      </c>
      <c r="D28" s="22"/>
      <c r="E28" s="21"/>
      <c r="F28" s="39"/>
      <c r="G28" s="23"/>
    </row>
    <row r="29" spans="1:7">
      <c r="A29" s="40"/>
      <c r="C29" t="s">
        <v>50</v>
      </c>
      <c r="D29" s="26">
        <v>14.7</v>
      </c>
      <c r="E29" s="58" t="s">
        <v>51</v>
      </c>
      <c r="G29" s="29"/>
    </row>
    <row r="30" spans="1:7">
      <c r="A30" s="40"/>
      <c r="B30" s="24">
        <v>5061</v>
      </c>
      <c r="C30" s="25" t="s">
        <v>18</v>
      </c>
      <c r="D30" s="26">
        <v>2.5</v>
      </c>
      <c r="E30" s="27" t="s">
        <v>14</v>
      </c>
      <c r="F30" s="28">
        <v>6.25</v>
      </c>
      <c r="G30" s="29">
        <f>SUM(D30*F30)</f>
        <v>15.625</v>
      </c>
    </row>
    <row r="31" spans="1:7">
      <c r="A31" s="40"/>
      <c r="B31" s="24">
        <v>10718</v>
      </c>
      <c r="C31" s="69" t="s">
        <v>71</v>
      </c>
      <c r="D31" s="26">
        <v>24.55</v>
      </c>
      <c r="E31" s="24" t="s">
        <v>21</v>
      </c>
      <c r="F31" s="28">
        <v>8.07</v>
      </c>
      <c r="G31" s="29">
        <f t="shared" ref="G31" si="2">SUM(D31*F31)</f>
        <v>198.11850000000001</v>
      </c>
    </row>
    <row r="32" spans="1:7">
      <c r="A32" s="38"/>
      <c r="B32" s="41"/>
      <c r="C32" s="42" t="s">
        <v>72</v>
      </c>
      <c r="D32" s="26">
        <v>2.52</v>
      </c>
      <c r="E32" s="41" t="s">
        <v>22</v>
      </c>
      <c r="F32" s="26"/>
      <c r="G32" s="29"/>
    </row>
    <row r="33" spans="1:7">
      <c r="A33" s="38"/>
      <c r="B33" s="24">
        <v>10511</v>
      </c>
      <c r="C33" s="30" t="s">
        <v>38</v>
      </c>
      <c r="D33" s="26">
        <v>705.6</v>
      </c>
      <c r="E33" s="27" t="s">
        <v>14</v>
      </c>
      <c r="F33" s="28">
        <v>0.43</v>
      </c>
      <c r="G33" s="29">
        <f>SUM(D33*F33)</f>
        <v>303.40800000000002</v>
      </c>
    </row>
    <row r="34" spans="1:7">
      <c r="A34" s="38"/>
      <c r="B34" s="24">
        <v>370</v>
      </c>
      <c r="C34" s="30" t="s">
        <v>15</v>
      </c>
      <c r="D34" s="26">
        <v>2.1</v>
      </c>
      <c r="E34" s="27" t="s">
        <v>13</v>
      </c>
      <c r="F34" s="28">
        <v>71</v>
      </c>
      <c r="G34" s="29">
        <f t="shared" ref="G34:G35" si="3">SUM(D34*F34)</f>
        <v>149.1</v>
      </c>
    </row>
    <row r="35" spans="1:7">
      <c r="A35" s="38"/>
      <c r="B35" s="24">
        <v>4718</v>
      </c>
      <c r="C35" s="30" t="s">
        <v>16</v>
      </c>
      <c r="D35" s="26">
        <v>2.1</v>
      </c>
      <c r="E35" s="27" t="s">
        <v>13</v>
      </c>
      <c r="F35" s="28">
        <v>75.78</v>
      </c>
      <c r="G35" s="29">
        <f t="shared" si="3"/>
        <v>159.13800000000001</v>
      </c>
    </row>
    <row r="36" spans="1:7" ht="15.75" thickBot="1">
      <c r="A36" s="38"/>
      <c r="B36" s="31"/>
      <c r="C36" s="6"/>
      <c r="D36" s="43"/>
      <c r="E36" s="33"/>
      <c r="F36" s="34" t="s">
        <v>19</v>
      </c>
      <c r="G36" s="35">
        <f>SUM(G30:G35)</f>
        <v>825.38950000000011</v>
      </c>
    </row>
    <row r="37" spans="1:7" ht="16.5" thickBot="1">
      <c r="A37" s="52"/>
      <c r="B37" s="53"/>
      <c r="C37" s="19"/>
      <c r="D37" s="22"/>
      <c r="E37" s="68" t="s">
        <v>39</v>
      </c>
      <c r="F37" s="80">
        <f>SUM(G24+G27+G36)</f>
        <v>2998.7601</v>
      </c>
      <c r="G37" s="81"/>
    </row>
    <row r="38" spans="1:7">
      <c r="A38" s="56" t="s">
        <v>40</v>
      </c>
      <c r="B38" s="57"/>
      <c r="C38" s="57"/>
      <c r="E38" s="58"/>
    </row>
    <row r="39" spans="1:7" ht="15.75" thickBot="1">
      <c r="A39" s="82" t="s">
        <v>41</v>
      </c>
      <c r="B39" s="82"/>
      <c r="C39" s="82"/>
      <c r="D39" s="82"/>
      <c r="E39" s="82"/>
    </row>
    <row r="40" spans="1:7">
      <c r="A40" s="59"/>
      <c r="B40" s="60"/>
      <c r="C40" s="2"/>
      <c r="D40" s="2"/>
      <c r="E40" s="61"/>
      <c r="F40" s="2"/>
      <c r="G40" s="4"/>
    </row>
    <row r="41" spans="1:7">
      <c r="A41" s="62"/>
      <c r="B41" s="31"/>
      <c r="C41" s="6"/>
      <c r="D41" s="6"/>
      <c r="E41" s="48"/>
      <c r="F41" s="6"/>
      <c r="G41" s="8"/>
    </row>
    <row r="42" spans="1:7">
      <c r="A42" s="62"/>
      <c r="B42" s="31"/>
      <c r="C42" s="6"/>
      <c r="D42" s="6"/>
      <c r="E42" s="48"/>
      <c r="F42" s="6"/>
      <c r="G42" s="8"/>
    </row>
    <row r="43" spans="1:7">
      <c r="A43" s="62"/>
      <c r="B43" s="63" t="s">
        <v>81</v>
      </c>
      <c r="C43" s="6"/>
      <c r="D43" s="6" t="s">
        <v>42</v>
      </c>
      <c r="E43" s="48"/>
      <c r="F43" s="6"/>
      <c r="G43" s="8"/>
    </row>
    <row r="44" spans="1:7">
      <c r="A44" s="62"/>
      <c r="B44" s="31"/>
      <c r="C44" s="6"/>
      <c r="D44" s="6" t="s">
        <v>43</v>
      </c>
      <c r="E44" s="48"/>
      <c r="F44" s="6"/>
      <c r="G44" s="8"/>
    </row>
    <row r="45" spans="1:7" ht="15.75" thickBot="1">
      <c r="A45" s="64"/>
      <c r="B45" s="65"/>
      <c r="C45" s="11"/>
      <c r="D45" s="11"/>
      <c r="E45" s="66"/>
      <c r="F45" s="11"/>
      <c r="G45" s="12"/>
    </row>
  </sheetData>
  <mergeCells count="2">
    <mergeCell ref="F37:G37"/>
    <mergeCell ref="A39:E3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4" workbookViewId="0">
      <selection activeCell="F15" sqref="F15"/>
    </sheetView>
  </sheetViews>
  <sheetFormatPr defaultRowHeight="15"/>
  <cols>
    <col min="1" max="1" width="6.7109375" customWidth="1"/>
    <col min="2" max="2" width="12.85546875" customWidth="1"/>
    <col min="3" max="3" width="62.5703125" customWidth="1"/>
    <col min="4" max="4" width="11.42578125" customWidth="1"/>
    <col min="5" max="5" width="9.42578125" bestFit="1" customWidth="1"/>
    <col min="6" max="6" width="17" bestFit="1" customWidth="1"/>
    <col min="7" max="7" width="9" bestFit="1" customWidth="1"/>
  </cols>
  <sheetData>
    <row r="1" spans="1:7">
      <c r="C1" t="s">
        <v>77</v>
      </c>
    </row>
    <row r="2" spans="1:7" ht="15.75" thickBot="1"/>
    <row r="3" spans="1:7" ht="18.75">
      <c r="A3" s="1"/>
      <c r="B3" s="2"/>
      <c r="C3" s="3" t="s">
        <v>0</v>
      </c>
      <c r="D3" s="2"/>
      <c r="E3" s="2"/>
      <c r="F3" s="2"/>
      <c r="G3" s="4"/>
    </row>
    <row r="4" spans="1:7" ht="15.75">
      <c r="A4" s="5"/>
      <c r="B4" s="6"/>
      <c r="C4" s="7" t="s">
        <v>1</v>
      </c>
      <c r="D4" s="6"/>
      <c r="E4" s="6"/>
      <c r="F4" s="6"/>
      <c r="G4" s="8"/>
    </row>
    <row r="5" spans="1:7">
      <c r="A5" s="5"/>
      <c r="B5" s="6"/>
      <c r="C5" s="6"/>
      <c r="D5" s="6"/>
      <c r="E5" s="6"/>
      <c r="F5" s="6"/>
      <c r="G5" s="8"/>
    </row>
    <row r="6" spans="1:7">
      <c r="A6" s="5" t="s">
        <v>2</v>
      </c>
      <c r="C6" s="9" t="s">
        <v>74</v>
      </c>
      <c r="D6" s="6"/>
      <c r="E6" s="6"/>
      <c r="F6" s="6"/>
      <c r="G6" s="8"/>
    </row>
    <row r="7" spans="1:7" ht="15.75" thickBot="1">
      <c r="A7" s="10" t="s">
        <v>3</v>
      </c>
      <c r="B7" s="11"/>
      <c r="C7" s="11" t="s">
        <v>4</v>
      </c>
      <c r="D7" s="11"/>
      <c r="E7" s="11" t="s">
        <v>5</v>
      </c>
      <c r="F7" s="11"/>
      <c r="G7" s="12"/>
    </row>
    <row r="10" spans="1:7" ht="15.75" thickBot="1"/>
    <row r="11" spans="1:7" ht="24.75" thickBot="1">
      <c r="A11" s="13" t="s">
        <v>6</v>
      </c>
      <c r="B11" s="14" t="s">
        <v>48</v>
      </c>
      <c r="C11" s="15" t="s">
        <v>8</v>
      </c>
      <c r="D11" s="15" t="s">
        <v>9</v>
      </c>
      <c r="E11" s="15" t="s">
        <v>10</v>
      </c>
      <c r="F11" s="16" t="s">
        <v>11</v>
      </c>
      <c r="G11" s="17" t="s">
        <v>12</v>
      </c>
    </row>
    <row r="12" spans="1:7" ht="16.5" thickBot="1">
      <c r="A12" s="18">
        <v>2</v>
      </c>
      <c r="B12" s="36"/>
      <c r="C12" s="20" t="s">
        <v>20</v>
      </c>
      <c r="D12" s="22"/>
      <c r="E12" s="21"/>
      <c r="F12" s="22"/>
      <c r="G12" s="23"/>
    </row>
    <row r="13" spans="1:7">
      <c r="A13" s="37"/>
      <c r="B13" s="24"/>
      <c r="C13" t="s">
        <v>23</v>
      </c>
      <c r="D13" s="28">
        <v>30</v>
      </c>
      <c r="E13" s="27" t="s">
        <v>51</v>
      </c>
      <c r="F13" s="28"/>
      <c r="G13" s="29"/>
    </row>
    <row r="14" spans="1:7">
      <c r="A14" s="37"/>
      <c r="B14" s="24">
        <v>10718</v>
      </c>
      <c r="C14" s="25" t="s">
        <v>24</v>
      </c>
      <c r="D14" s="28">
        <v>50</v>
      </c>
      <c r="E14" s="27" t="s">
        <v>21</v>
      </c>
      <c r="F14" s="28">
        <v>8.07</v>
      </c>
      <c r="G14" s="29">
        <f>SUM(D14*F14)</f>
        <v>403.5</v>
      </c>
    </row>
    <row r="15" spans="1:7">
      <c r="A15" s="37"/>
      <c r="B15" s="24">
        <v>5061</v>
      </c>
      <c r="C15" s="25" t="s">
        <v>18</v>
      </c>
      <c r="D15" s="28">
        <v>5</v>
      </c>
      <c r="E15" s="27" t="s">
        <v>14</v>
      </c>
      <c r="F15" s="28">
        <v>6.25</v>
      </c>
      <c r="G15" s="29">
        <f t="shared" ref="G15:G23" si="0">SUM(D15*F15)</f>
        <v>31.25</v>
      </c>
    </row>
    <row r="16" spans="1:7">
      <c r="A16" s="37"/>
      <c r="B16" s="24">
        <v>3283</v>
      </c>
      <c r="C16" s="25" t="s">
        <v>45</v>
      </c>
      <c r="D16" s="28">
        <v>14</v>
      </c>
      <c r="E16" s="27" t="s">
        <v>25</v>
      </c>
      <c r="F16" s="28">
        <v>11.1</v>
      </c>
      <c r="G16" s="29">
        <f t="shared" si="0"/>
        <v>155.4</v>
      </c>
    </row>
    <row r="17" spans="1:7">
      <c r="A17" s="37"/>
      <c r="B17" s="24">
        <v>20247</v>
      </c>
      <c r="C17" s="25" t="s">
        <v>26</v>
      </c>
      <c r="D17" s="28">
        <v>4</v>
      </c>
      <c r="E17" s="27" t="s">
        <v>14</v>
      </c>
      <c r="F17" s="28">
        <v>6.61</v>
      </c>
      <c r="G17" s="29">
        <f t="shared" si="0"/>
        <v>26.44</v>
      </c>
    </row>
    <row r="18" spans="1:7">
      <c r="A18" s="37"/>
      <c r="B18" s="24"/>
      <c r="C18" s="25" t="s">
        <v>49</v>
      </c>
      <c r="D18" s="28">
        <v>80</v>
      </c>
      <c r="E18" s="27" t="s">
        <v>25</v>
      </c>
      <c r="F18" s="28"/>
      <c r="G18" s="29"/>
    </row>
    <row r="19" spans="1:7">
      <c r="A19" s="37"/>
      <c r="B19" s="24">
        <v>1607</v>
      </c>
      <c r="C19" s="30" t="s">
        <v>27</v>
      </c>
      <c r="D19" s="28">
        <v>113</v>
      </c>
      <c r="E19" s="27" t="s">
        <v>28</v>
      </c>
      <c r="F19" s="28">
        <v>0.1</v>
      </c>
      <c r="G19" s="29">
        <f t="shared" si="0"/>
        <v>11.3</v>
      </c>
    </row>
    <row r="20" spans="1:7">
      <c r="A20" s="37"/>
      <c r="B20" s="24">
        <v>4299</v>
      </c>
      <c r="C20" s="30" t="s">
        <v>29</v>
      </c>
      <c r="D20" s="28">
        <v>113</v>
      </c>
      <c r="E20" s="27" t="s">
        <v>28</v>
      </c>
      <c r="F20" s="28">
        <v>0.48</v>
      </c>
      <c r="G20" s="29">
        <f t="shared" si="0"/>
        <v>54.239999999999995</v>
      </c>
    </row>
    <row r="21" spans="1:7">
      <c r="A21" s="37"/>
      <c r="B21" s="24">
        <v>7194</v>
      </c>
      <c r="C21" s="30" t="s">
        <v>30</v>
      </c>
      <c r="D21" s="28">
        <v>92</v>
      </c>
      <c r="E21" s="27" t="s">
        <v>28</v>
      </c>
      <c r="F21" s="28">
        <v>14.68</v>
      </c>
      <c r="G21" s="29">
        <f t="shared" si="0"/>
        <v>1350.56</v>
      </c>
    </row>
    <row r="22" spans="1:7">
      <c r="A22" s="37"/>
      <c r="B22" s="24">
        <v>7219</v>
      </c>
      <c r="C22" s="25" t="s">
        <v>31</v>
      </c>
      <c r="D22" s="28">
        <v>11</v>
      </c>
      <c r="E22" s="27" t="s">
        <v>17</v>
      </c>
      <c r="F22" s="28">
        <v>28.7</v>
      </c>
      <c r="G22" s="29">
        <f t="shared" si="0"/>
        <v>315.7</v>
      </c>
    </row>
    <row r="23" spans="1:7">
      <c r="A23" s="37"/>
      <c r="B23" s="24">
        <v>11587</v>
      </c>
      <c r="C23" s="25" t="s">
        <v>33</v>
      </c>
      <c r="D23" s="28">
        <v>19</v>
      </c>
      <c r="E23" s="27" t="s">
        <v>25</v>
      </c>
      <c r="F23" s="28">
        <v>34</v>
      </c>
      <c r="G23" s="29">
        <f t="shared" si="0"/>
        <v>646</v>
      </c>
    </row>
    <row r="24" spans="1:7" ht="15.75" thickBot="1">
      <c r="A24" s="37"/>
      <c r="B24" s="24"/>
      <c r="C24" s="25"/>
      <c r="D24" s="32"/>
      <c r="E24" s="33"/>
      <c r="F24" s="34" t="s">
        <v>19</v>
      </c>
      <c r="G24" s="35">
        <f>SUM(G14:G23)</f>
        <v>2994.39</v>
      </c>
    </row>
    <row r="25" spans="1:7" ht="16.5" thickBot="1">
      <c r="A25" s="52"/>
      <c r="B25" s="53"/>
      <c r="C25" s="19"/>
      <c r="D25" s="22"/>
      <c r="E25" s="68" t="s">
        <v>39</v>
      </c>
      <c r="F25" s="80">
        <f>SUM(G24)</f>
        <v>2994.39</v>
      </c>
      <c r="G25" s="81"/>
    </row>
    <row r="26" spans="1:7">
      <c r="A26" s="56" t="s">
        <v>40</v>
      </c>
      <c r="B26" s="57"/>
      <c r="C26" s="57"/>
      <c r="E26" s="58"/>
    </row>
    <row r="27" spans="1:7" ht="15.75" thickBot="1">
      <c r="A27" s="82" t="s">
        <v>41</v>
      </c>
      <c r="B27" s="82"/>
      <c r="C27" s="82"/>
      <c r="D27" s="82"/>
      <c r="E27" s="82"/>
    </row>
    <row r="28" spans="1:7">
      <c r="A28" s="59"/>
      <c r="B28" s="60"/>
      <c r="C28" s="2"/>
      <c r="D28" s="2"/>
      <c r="E28" s="61"/>
      <c r="F28" s="2"/>
      <c r="G28" s="4"/>
    </row>
    <row r="29" spans="1:7">
      <c r="A29" s="62"/>
      <c r="B29" s="31"/>
      <c r="C29" s="6"/>
      <c r="D29" s="6"/>
      <c r="E29" s="48"/>
      <c r="F29" s="6"/>
      <c r="G29" s="8"/>
    </row>
    <row r="30" spans="1:7">
      <c r="A30" s="62"/>
      <c r="B30" s="31"/>
      <c r="C30" s="6"/>
      <c r="D30" s="6"/>
      <c r="E30" s="48"/>
      <c r="F30" s="6"/>
      <c r="G30" s="8"/>
    </row>
    <row r="31" spans="1:7">
      <c r="A31" s="62"/>
      <c r="B31" s="63" t="s">
        <v>81</v>
      </c>
      <c r="C31" s="6"/>
      <c r="D31" s="6" t="s">
        <v>42</v>
      </c>
      <c r="E31" s="48"/>
      <c r="F31" s="6"/>
      <c r="G31" s="8"/>
    </row>
    <row r="32" spans="1:7">
      <c r="A32" s="62"/>
      <c r="B32" s="31"/>
      <c r="C32" s="6"/>
      <c r="D32" s="6" t="s">
        <v>43</v>
      </c>
      <c r="E32" s="48"/>
      <c r="F32" s="6"/>
      <c r="G32" s="8"/>
    </row>
    <row r="33" spans="1:7" ht="15.75" thickBot="1">
      <c r="A33" s="64"/>
      <c r="B33" s="65"/>
      <c r="C33" s="11"/>
      <c r="D33" s="11"/>
      <c r="E33" s="66"/>
      <c r="F33" s="11"/>
      <c r="G33" s="12"/>
    </row>
  </sheetData>
  <mergeCells count="2">
    <mergeCell ref="F25:G25"/>
    <mergeCell ref="A27:E27"/>
  </mergeCell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JAILSON SCHMULER</vt:lpstr>
      <vt:lpstr>ERONI FARIAS</vt:lpstr>
      <vt:lpstr>PAULO DOS SANTOS</vt:lpstr>
      <vt:lpstr>OSVALDO L RODRIGUES</vt:lpstr>
      <vt:lpstr>ERZINIO RODRIGUES</vt:lpstr>
      <vt:lpstr>MARIA L.B. RODRIGUES</vt:lpstr>
      <vt:lpstr>ADRIANO  P. FONSECA</vt:lpstr>
      <vt:lpstr>ANTONIO R SANTOS</vt:lpstr>
      <vt:lpstr>EDERSON CRISTIANO DE LIZ</vt:lpstr>
      <vt:lpstr>EZOEL ARRUDA</vt:lpstr>
      <vt:lpstr>JULIO C SCHMIDT</vt:lpstr>
      <vt:lpstr>SANDRA F ABREU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Licitação_03</cp:lastModifiedBy>
  <cp:lastPrinted>2014-01-14T13:00:36Z</cp:lastPrinted>
  <dcterms:created xsi:type="dcterms:W3CDTF">2014-01-10T09:22:06Z</dcterms:created>
  <dcterms:modified xsi:type="dcterms:W3CDTF">2014-02-20T16:06:56Z</dcterms:modified>
</cp:coreProperties>
</file>