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4"/>
  </bookViews>
  <sheets>
    <sheet name="Plan1" sheetId="1" r:id="rId1"/>
    <sheet name="JULIANA RIBEIRO" sheetId="4" r:id="rId2"/>
    <sheet name="EUGENIO DE SOUZA" sheetId="6" r:id="rId3"/>
    <sheet name="HENRIQUE HERSING" sheetId="7" r:id="rId4"/>
    <sheet name="ANTONINHO MACHADO" sheetId="8" r:id="rId5"/>
    <sheet name="JOÃO DE PAULA" sheetId="9" r:id="rId6"/>
    <sheet name="CASSIANO CÓRDOVA" sheetId="10" r:id="rId7"/>
    <sheet name="Plan4" sheetId="11" r:id="rId8"/>
    <sheet name="Plan5" sheetId="12" r:id="rId9"/>
    <sheet name="Plan7" sheetId="13" r:id="rId10"/>
    <sheet name="Plan8" sheetId="14" r:id="rId11"/>
    <sheet name="MODELO1" sheetId="2" r:id="rId12"/>
    <sheet name="MODELO" sheetId="5" r:id="rId13"/>
    <sheet name="MODELO2" sheetId="3" r:id="rId14"/>
  </sheets>
  <calcPr calcId="145621"/>
</workbook>
</file>

<file path=xl/calcChain.xml><?xml version="1.0" encoding="utf-8"?>
<calcChain xmlns="http://schemas.openxmlformats.org/spreadsheetml/2006/main">
  <c r="G37" i="10"/>
  <c r="G33"/>
  <c r="G21"/>
  <c r="G29"/>
  <c r="G32"/>
  <c r="G31"/>
  <c r="G26"/>
  <c r="G25"/>
  <c r="G19"/>
  <c r="G17"/>
  <c r="G13"/>
  <c r="F31" i="9"/>
  <c r="G103" i="14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3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2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1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9" i="10" l="1"/>
  <c r="F106" i="14"/>
  <c r="F106" i="13"/>
  <c r="F106" i="12"/>
  <c r="F106" i="11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G29" i="9" l="1"/>
  <c r="G25"/>
  <c r="G40" i="7"/>
  <c r="G36"/>
  <c r="G29"/>
  <c r="G17"/>
  <c r="G18" i="6"/>
  <c r="G37"/>
  <c r="G44"/>
  <c r="G48"/>
  <c r="G32"/>
  <c r="G22" i="4"/>
  <c r="F24" s="1"/>
  <c r="G148" i="5"/>
  <c r="G147"/>
  <c r="G146"/>
  <c r="G145"/>
  <c r="G144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2"/>
  <c r="G71"/>
  <c r="G70"/>
  <c r="G66"/>
  <c r="G65"/>
  <c r="G61"/>
  <c r="G60"/>
  <c r="G59"/>
  <c r="G56"/>
  <c r="G55"/>
  <c r="G54"/>
  <c r="G50"/>
  <c r="G49"/>
  <c r="G48"/>
  <c r="G47"/>
  <c r="G46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17" i="5"/>
  <c r="G142"/>
  <c r="G149"/>
  <c r="G51"/>
  <c r="G63"/>
  <c r="G67"/>
  <c r="G73"/>
  <c r="G61" i="3"/>
  <c r="G60"/>
  <c r="G59"/>
  <c r="G56"/>
  <c r="G55"/>
  <c r="G54"/>
  <c r="G32"/>
  <c r="G33"/>
  <c r="G34"/>
  <c r="G36"/>
  <c r="G37"/>
  <c r="G38"/>
  <c r="G39"/>
  <c r="G40"/>
  <c r="G41"/>
  <c r="G42"/>
  <c r="G27"/>
  <c r="G28"/>
  <c r="G29"/>
  <c r="G17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G62" i="3" l="1"/>
  <c r="F152" i="5"/>
  <c r="G114" i="3" l="1"/>
  <c r="G113"/>
  <c r="G112"/>
  <c r="G111"/>
  <c r="G110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50"/>
  <c r="G49"/>
  <c r="G48"/>
  <c r="G47"/>
  <c r="G46"/>
  <c r="G45"/>
  <c r="G31"/>
  <c r="G24"/>
  <c r="G20"/>
  <c r="G19"/>
  <c r="G18"/>
  <c r="G16"/>
  <c r="G15"/>
  <c r="G14"/>
  <c r="G13"/>
  <c r="G21" l="1"/>
  <c r="G43"/>
  <c r="G51"/>
  <c r="G66"/>
  <c r="F117" s="1"/>
  <c r="G108"/>
  <c r="G115"/>
  <c r="G78" i="2"/>
  <c r="G77"/>
  <c r="G76"/>
  <c r="G75"/>
  <c r="G74"/>
  <c r="G73"/>
  <c r="G72"/>
  <c r="G79" s="1"/>
  <c r="G68"/>
  <c r="G67"/>
  <c r="G66"/>
  <c r="G65"/>
  <c r="G64"/>
  <c r="G63"/>
  <c r="G62"/>
  <c r="G61"/>
  <c r="G69" s="1"/>
  <c r="G57"/>
  <c r="G56"/>
  <c r="G55"/>
  <c r="G54"/>
  <c r="G53"/>
  <c r="G52"/>
  <c r="G51"/>
  <c r="G50"/>
  <c r="G49"/>
  <c r="G48"/>
  <c r="G47"/>
  <c r="G58" s="1"/>
  <c r="G43"/>
  <c r="G42"/>
  <c r="G44" s="1"/>
  <c r="G38"/>
  <c r="G37"/>
  <c r="G36"/>
  <c r="G35"/>
  <c r="G39" s="1"/>
  <c r="G31"/>
  <c r="G30"/>
  <c r="G32" s="1"/>
  <c r="G26"/>
  <c r="G25"/>
  <c r="G24"/>
  <c r="G27" s="1"/>
  <c r="G20"/>
  <c r="G21" s="1"/>
  <c r="G16"/>
  <c r="G15"/>
  <c r="G14"/>
  <c r="G13"/>
  <c r="G12"/>
  <c r="G11"/>
  <c r="G10"/>
  <c r="G17" s="1"/>
  <c r="G6"/>
  <c r="G5"/>
  <c r="G4"/>
  <c r="G7" s="1"/>
  <c r="G82" s="1"/>
  <c r="G83" s="1"/>
</calcChain>
</file>

<file path=xl/sharedStrings.xml><?xml version="1.0" encoding="utf-8"?>
<sst xmlns="http://schemas.openxmlformats.org/spreadsheetml/2006/main" count="2164" uniqueCount="369">
  <si>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</si>
  <si>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</si>
  <si>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</si>
  <si>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</si>
  <si>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</si>
  <si>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</si>
  <si>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</si>
  <si>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</si>
  <si>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74077/002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</si>
  <si>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</si>
  <si>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</si>
  <si>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</si>
  <si>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</si>
  <si>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</si>
  <si>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</si>
  <si>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</si>
  <si>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</si>
  <si>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</si>
  <si>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</si>
  <si>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</si>
  <si>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</si>
  <si>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</si>
  <si>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</si>
  <si>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</si>
  <si>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</si>
  <si>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</si>
  <si>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</si>
  <si>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</si>
  <si>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</si>
  <si>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</si>
  <si>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</si>
  <si>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</si>
  <si>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</si>
  <si>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</si>
  <si>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</si>
  <si>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</si>
  <si>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</si>
  <si>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</si>
  <si>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</si>
  <si>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</si>
  <si>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</si>
  <si>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</si>
  <si>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74088/001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</si>
  <si>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</si>
  <si>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</si>
  <si>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</si>
  <si>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</si>
  <si>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</si>
  <si>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</si>
  <si>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</si>
  <si>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</si>
  <si>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</si>
  <si>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</si>
  <si>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</si>
  <si>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</si>
  <si>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</si>
  <si>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</si>
  <si>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</si>
  <si>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</si>
  <si>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</si>
  <si>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</si>
  <si>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</si>
  <si>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</si>
  <si>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</si>
  <si>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</si>
  <si>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</si>
  <si>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</si>
  <si>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</si>
  <si>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</si>
  <si>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</si>
  <si>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</si>
  <si>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</si>
  <si>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</si>
  <si>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</si>
  <si>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</si>
  <si>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</si>
  <si>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</si>
  <si>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</si>
  <si>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</si>
  <si>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</si>
  <si>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</si>
  <si>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</si>
  <si>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</si>
  <si>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</si>
  <si>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INSTALAÇÕES HIDRÁULICAS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</si>
  <si>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</si>
  <si>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</si>
  <si>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</si>
  <si>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</si>
  <si>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</si>
  <si>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</si>
  <si>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</si>
  <si>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</si>
  <si>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</si>
  <si>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</si>
  <si>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</si>
  <si>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</si>
  <si>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</si>
  <si>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</si>
  <si>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</si>
  <si>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</si>
  <si>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</si>
  <si>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</si>
  <si>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</si>
  <si>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</si>
  <si>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</si>
  <si>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</si>
  <si>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</si>
  <si>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</si>
  <si>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</si>
  <si>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INSTALAÇÕES SANITÁRIAS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</si>
  <si>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</si>
  <si>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</si>
  <si>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</si>
  <si>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</si>
  <si>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</si>
  <si>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</si>
  <si>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</si>
  <si>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</si>
  <si>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</si>
  <si>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</si>
  <si>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</si>
  <si>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</si>
  <si>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</si>
  <si>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</si>
  <si>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</si>
  <si>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</si>
  <si>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</si>
  <si>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</si>
  <si>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</si>
  <si>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</si>
  <si>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</si>
  <si>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</si>
  <si>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</si>
  <si>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</si>
  <si>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</si>
  <si>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</si>
  <si>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</si>
  <si>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</si>
  <si>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</si>
  <si>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</si>
  <si>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</si>
  <si>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</si>
  <si>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ITEM</t>
  </si>
  <si>
    <t>DESCRIÇÃO DOS SERVIÇOS</t>
  </si>
  <si>
    <t>QUANT.</t>
  </si>
  <si>
    <t>TAB. SINAPI/ABR</t>
  </si>
  <si>
    <t>VALOR UNIT.</t>
  </si>
  <si>
    <t>TOTAL</t>
  </si>
  <si>
    <t>SERVIÇOS PRELIMINARES</t>
  </si>
  <si>
    <t>1.1</t>
  </si>
  <si>
    <t>Limpeza do terreno - roçada densa</t>
  </si>
  <si>
    <t>73822/001</t>
  </si>
  <si>
    <t>1.2</t>
  </si>
  <si>
    <t>Locação convencional de obra,através de gabarito de tábuas corridas</t>
  </si>
  <si>
    <t>1.3</t>
  </si>
  <si>
    <t>Escavação manual em solo até  prof. 1.50m</t>
  </si>
  <si>
    <t>un</t>
  </si>
  <si>
    <t>79517/001</t>
  </si>
  <si>
    <t>Subtotal item 1</t>
  </si>
  <si>
    <t>FUNDAÇÃO E PAVIMENTAÇÃO</t>
  </si>
  <si>
    <t>2.1</t>
  </si>
  <si>
    <t>Concreto armado fck 15 MPa, preparoc/betoneira, inclui lançamento</t>
  </si>
  <si>
    <t>2.2</t>
  </si>
  <si>
    <t>Regularização e compactação manual de terreno</t>
  </si>
  <si>
    <t>2.3</t>
  </si>
  <si>
    <t>Lastro de brita apiloada</t>
  </si>
  <si>
    <t>2.4</t>
  </si>
  <si>
    <t>Contrapiso em concreto magro e=5 cm,traço 1:3:6 cimento, areia lavada grossa e brita 1</t>
  </si>
  <si>
    <t>73907/003</t>
  </si>
  <si>
    <t>2.5</t>
  </si>
  <si>
    <t>Piso cimentado liso desempenado traço 1:3 (cimento e areia) e=2cm</t>
  </si>
  <si>
    <t>73922/003</t>
  </si>
  <si>
    <t>2.6</t>
  </si>
  <si>
    <t>Impermeabilização com tinta betuminosa em fundações,baldrame e muros de arrimo, duas demãos</t>
  </si>
  <si>
    <t>74106/001</t>
  </si>
  <si>
    <t>2.7</t>
  </si>
  <si>
    <t>Calçada em concreto e=7cm</t>
  </si>
  <si>
    <t>73892/001</t>
  </si>
  <si>
    <t>Subtotal item 2</t>
  </si>
  <si>
    <t>MOVIMENTO DE TERRA</t>
  </si>
  <si>
    <t>3.1</t>
  </si>
  <si>
    <t>Reaterro  manual com material proveniente da escavação</t>
  </si>
  <si>
    <t>Subtotal item 3</t>
  </si>
  <si>
    <t>ALVENARIA DE VEDAÇÃO E REVESTIMENTO</t>
  </si>
  <si>
    <t>4.1</t>
  </si>
  <si>
    <t>Alvenaria de tijolo cerâmico (10x20x20)cm, 1/2 vez, asentado em argamassa (traço 1:4 - cimento/areia), e= 1,0cm</t>
  </si>
  <si>
    <t>73935/001</t>
  </si>
  <si>
    <t>4.2</t>
  </si>
  <si>
    <t xml:space="preserve">Chapiscor traço 1:3 (cimento e areia média) espessura mínima 0,5cm </t>
  </si>
  <si>
    <t>73928/002</t>
  </si>
  <si>
    <t>4.3</t>
  </si>
  <si>
    <t>Emboço traço 1:2:8 (cimento,cal e areia) espessura minima 1,5cm</t>
  </si>
  <si>
    <t>73927/010</t>
  </si>
  <si>
    <t>Subtotal item 4</t>
  </si>
  <si>
    <t>5.1</t>
  </si>
  <si>
    <t>Estrutura de madeira de lei 1a serrada não aparelhada p/telhas onduladas</t>
  </si>
  <si>
    <t>5.2</t>
  </si>
  <si>
    <t>Cobertura com telha ondulada de fibrocimento 6,0mm</t>
  </si>
  <si>
    <t>Subtotal item 5</t>
  </si>
  <si>
    <t>ESQUADRIAS</t>
  </si>
  <si>
    <t>6.1</t>
  </si>
  <si>
    <t>Porta de ferro de abrir com requadro e guarnição</t>
  </si>
  <si>
    <t>73933/004</t>
  </si>
  <si>
    <t>7.2</t>
  </si>
  <si>
    <t>Janela basculante de ferro</t>
  </si>
  <si>
    <t>7.3</t>
  </si>
  <si>
    <t>Vidro 3,0 mm para janela</t>
  </si>
  <si>
    <t>7.4</t>
  </si>
  <si>
    <t>Fechadura de embutir completa p/portas internas parão popular</t>
  </si>
  <si>
    <t>und</t>
  </si>
  <si>
    <t>74070/003</t>
  </si>
  <si>
    <t>Subtotal item 6</t>
  </si>
  <si>
    <t>PINTURA</t>
  </si>
  <si>
    <t>7.1</t>
  </si>
  <si>
    <t>Pintura acrílica 2 demãos (interna e externa)</t>
  </si>
  <si>
    <t>73954/002</t>
  </si>
  <si>
    <t>Pintura esmalte sintético sobre 2 demãos, com uma demão de zarcão para esquadrias de ferro</t>
  </si>
  <si>
    <t>Subtotal item 7</t>
  </si>
  <si>
    <t>9.1</t>
  </si>
  <si>
    <t>Vaso sanitário,assento plástico,caixa de descarga PVC sobrepor,engate plástico,tubo de descida e bolsa de borracha</t>
  </si>
  <si>
    <t>74101/1</t>
  </si>
  <si>
    <t>9.2</t>
  </si>
  <si>
    <t>Lavatório em louça branca,sem coluna,padrão popular,com torneira metálica popular,sifão e engate plástico</t>
  </si>
  <si>
    <t>9.3</t>
  </si>
  <si>
    <t>Coluna louça branca para sanitário</t>
  </si>
  <si>
    <t>9.4</t>
  </si>
  <si>
    <t>Registro de pressão 1/2" com acabamento metálico</t>
  </si>
  <si>
    <t>pç</t>
  </si>
  <si>
    <t>9.5</t>
  </si>
  <si>
    <t>Registro de gaveta 1/2" com canopla acabamento metálico</t>
  </si>
  <si>
    <t>74177/001</t>
  </si>
  <si>
    <t>9.6</t>
  </si>
  <si>
    <t>Tee soldável DN20</t>
  </si>
  <si>
    <t>9.7</t>
  </si>
  <si>
    <t>Tubo PVC soldável DN20</t>
  </si>
  <si>
    <t>75051/001</t>
  </si>
  <si>
    <t>9.8</t>
  </si>
  <si>
    <t>Adaptador soldável c/rosca p/registro 20x1/2''</t>
  </si>
  <si>
    <t>9.9</t>
  </si>
  <si>
    <t>Joelho PVC soldável 90 água fria 20mm-fornecimento e instalação</t>
  </si>
  <si>
    <t>9.10</t>
  </si>
  <si>
    <t>Joelho PVC soldável com rosca metálica 90 água fria 20mm-fornecimento e instalação</t>
  </si>
  <si>
    <t>9.11</t>
  </si>
  <si>
    <t>Abertura/fechamento rasgo alvenaria para tubos, fechamento com argamassa 1:4 cimento e areia</t>
  </si>
  <si>
    <t>Subtotal item 8</t>
  </si>
  <si>
    <t>Ponto de esgoto PVC 100mm - média 1,10m de tubo PVC esgoto predial DN 100mm e 1 joelho PVC 90 esgoto predial 100mm - fornecimento e instalação</t>
  </si>
  <si>
    <t>73958/1</t>
  </si>
  <si>
    <t>Caixa sifonada com grelha DN 150mm</t>
  </si>
  <si>
    <t>Joelho 90 DN 40mm</t>
  </si>
  <si>
    <t>Tubo PVC esgoto DN100mm</t>
  </si>
  <si>
    <t>Tubo PVC esgoto DN40mm</t>
  </si>
  <si>
    <t>74165/001</t>
  </si>
  <si>
    <t>Curva 90 para esgoto primário DN100mm</t>
  </si>
  <si>
    <t>Joelho PVC 45 esgoto DN40mm - fornecimento e instalação</t>
  </si>
  <si>
    <t>Caixa de inspeção em alvenaria de tijolo maciço 60x60x60cm</t>
  </si>
  <si>
    <t>Subtotal item 9</t>
  </si>
  <si>
    <t xml:space="preserve">INSTALAÇÕES ELÉTRICAS </t>
  </si>
  <si>
    <t>10.1</t>
  </si>
  <si>
    <t>Ponto de luz (caixa,eletroduto,fios e interruptor)</t>
  </si>
  <si>
    <t>74054/1</t>
  </si>
  <si>
    <t>10.2</t>
  </si>
  <si>
    <t>Ponto de tomada (caixa,eletroduto,fios e tomada)</t>
  </si>
  <si>
    <t>74054/2</t>
  </si>
  <si>
    <t>10.3</t>
  </si>
  <si>
    <t>Lampada incandescente - 60W - fornecimento e colocação</t>
  </si>
  <si>
    <t>10.4</t>
  </si>
  <si>
    <t>Espelho cego para chuveiro elétrico - fornecimento e colocação</t>
  </si>
  <si>
    <t>10.5</t>
  </si>
  <si>
    <t>Ponto para chuveiro elétricocom caixa,eletroduto,fio</t>
  </si>
  <si>
    <t>10.6</t>
  </si>
  <si>
    <t>Chuveiro elétrico com prolongador</t>
  </si>
  <si>
    <t>10.7</t>
  </si>
  <si>
    <t>Soquete de porcelana</t>
  </si>
  <si>
    <t>Subtotal item 10</t>
  </si>
  <si>
    <t xml:space="preserve">CUSTO TOTAL DO BANHEIRO </t>
  </si>
  <si>
    <t>CUSTO TOTAL DO BANHEIRO COM BDI 25,5%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</si>
  <si>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</si>
  <si>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</si>
  <si>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</si>
  <si>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</si>
  <si>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</si>
  <si>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</si>
  <si>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</si>
  <si>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</si>
  <si>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</si>
  <si>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</si>
  <si>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</si>
  <si>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</si>
  <si>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</si>
  <si>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</si>
  <si>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</si>
  <si>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</si>
  <si>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</si>
  <si>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</si>
  <si>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</si>
  <si>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</si>
  <si>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</si>
  <si>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</si>
  <si>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</si>
  <si>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</si>
  <si>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</si>
  <si>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</si>
  <si>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</si>
  <si>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</si>
  <si>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</si>
  <si>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</si>
  <si>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</si>
  <si>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</si>
  <si>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</si>
  <si>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</si>
  <si>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</si>
  <si>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</si>
  <si>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</si>
  <si>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</si>
  <si>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</si>
  <si>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</si>
  <si>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</si>
  <si>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</si>
  <si>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</si>
  <si>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</si>
  <si>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 xml:space="preserve"> MANUEL ALCENIO LIZ PADILHA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</si>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</sst>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left" vertical="center" wrapText="1"/>
    </xf>
    <xf numFmtId="44" fontId="7" fillId="0" borderId="17" xfId="1" applyFont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44" fontId="15" fillId="0" borderId="20" xfId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44" fontId="7" fillId="0" borderId="17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4" fontId="7" fillId="0" borderId="17" xfId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right" vertical="center"/>
    </xf>
    <xf numFmtId="4" fontId="7" fillId="0" borderId="17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Border="1" applyAlignment="1">
      <alignment horizontal="right" vertical="center" wrapText="1"/>
    </xf>
    <xf numFmtId="44" fontId="15" fillId="0" borderId="20" xfId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44" fontId="7" fillId="0" borderId="17" xfId="1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44" fontId="7" fillId="0" borderId="17" xfId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4" fontId="18" fillId="0" borderId="3" xfId="1" applyFont="1" applyFill="1" applyBorder="1" applyAlignment="1">
      <alignment vertical="center"/>
    </xf>
    <xf numFmtId="44" fontId="20" fillId="3" borderId="15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0" fillId="3" borderId="5" xfId="0" applyFill="1" applyBorder="1"/>
    <xf numFmtId="0" fontId="4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6" xfId="0" applyFont="1" applyFill="1" applyBorder="1"/>
    <xf numFmtId="0" fontId="18" fillId="3" borderId="5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center"/>
    </xf>
    <xf numFmtId="4" fontId="22" fillId="0" borderId="19" xfId="0" applyNumberFormat="1" applyFont="1" applyFill="1" applyBorder="1" applyAlignment="1">
      <alignment horizontal="right"/>
    </xf>
    <xf numFmtId="4" fontId="22" fillId="0" borderId="11" xfId="0" applyNumberFormat="1" applyFont="1" applyFill="1" applyBorder="1" applyAlignment="1">
      <alignment horizontal="right"/>
    </xf>
    <xf numFmtId="4" fontId="22" fillId="0" borderId="28" xfId="0" applyNumberFormat="1" applyFont="1" applyFill="1" applyBorder="1" applyAlignment="1">
      <alignment horizontal="right"/>
    </xf>
    <xf numFmtId="0" fontId="21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" fontId="18" fillId="3" borderId="21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" fontId="4" fillId="0" borderId="30" xfId="0" applyNumberFormat="1" applyFont="1" applyFill="1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21" fillId="3" borderId="5" xfId="0" applyFont="1" applyFill="1" applyBorder="1"/>
    <xf numFmtId="4" fontId="8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3" fillId="0" borderId="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3" borderId="5" xfId="0" applyNumberFormat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/>
    <xf numFmtId="0" fontId="21" fillId="0" borderId="32" xfId="0" applyFont="1" applyBorder="1" applyAlignment="1">
      <alignment horizontal="center"/>
    </xf>
    <xf numFmtId="4" fontId="22" fillId="0" borderId="32" xfId="0" applyNumberFormat="1" applyFont="1" applyFill="1" applyBorder="1" applyAlignment="1">
      <alignment horizontal="right"/>
    </xf>
    <xf numFmtId="4" fontId="22" fillId="0" borderId="33" xfId="0" applyNumberFormat="1" applyFont="1" applyFill="1" applyBorder="1" applyAlignment="1">
      <alignment horizontal="right"/>
    </xf>
    <xf numFmtId="0" fontId="24" fillId="0" borderId="0" xfId="0" applyFont="1"/>
    <xf numFmtId="4" fontId="13" fillId="0" borderId="1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3" borderId="5" xfId="0" applyNumberFormat="1" applyFont="1" applyFill="1" applyBorder="1" applyAlignment="1"/>
    <xf numFmtId="0" fontId="6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4" fontId="15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8" fillId="3" borderId="24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0" fontId="19" fillId="3" borderId="26" xfId="0" applyFont="1" applyFill="1" applyBorder="1" applyAlignment="1">
      <alignment vertical="center"/>
    </xf>
    <xf numFmtId="49" fontId="18" fillId="0" borderId="21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/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 t="s">
        <v>13</v>
      </c>
      <c r="C12" s="19" t="s">
        <v>14</v>
      </c>
      <c r="D12" s="18">
        <v>3.39</v>
      </c>
      <c r="E12" s="10" t="s">
        <v>11</v>
      </c>
      <c r="F12" s="9">
        <v>332.54</v>
      </c>
      <c r="G12" s="11">
        <f t="shared" ref="G12:G21" si="0">SUM(D12*F12)</f>
        <v>1127.3106</v>
      </c>
    </row>
    <row r="13" spans="1:7">
      <c r="A13" s="108"/>
      <c r="B13" s="7">
        <v>10511</v>
      </c>
      <c r="C13" s="8" t="s">
        <v>306</v>
      </c>
      <c r="D13" s="18">
        <v>0</v>
      </c>
      <c r="E13" s="10" t="s">
        <v>11</v>
      </c>
      <c r="F13" s="9">
        <v>21.23</v>
      </c>
      <c r="G13" s="11">
        <f>SUM(D13*F13)</f>
        <v>0</v>
      </c>
    </row>
    <row r="14" spans="1:7">
      <c r="A14" s="108"/>
      <c r="B14" s="7">
        <v>370</v>
      </c>
      <c r="C14" s="8" t="s">
        <v>307</v>
      </c>
      <c r="D14" s="18">
        <v>0</v>
      </c>
      <c r="E14" s="10" t="s">
        <v>11</v>
      </c>
      <c r="F14" s="9">
        <v>71</v>
      </c>
      <c r="G14" s="11">
        <f t="shared" ref="G14:G15" si="1">SUM(D14*F14)</f>
        <v>0</v>
      </c>
    </row>
    <row r="15" spans="1:7">
      <c r="A15" s="108"/>
      <c r="B15" s="7">
        <v>4718</v>
      </c>
      <c r="C15" s="8" t="s">
        <v>308</v>
      </c>
      <c r="D15" s="18">
        <v>1.8</v>
      </c>
      <c r="E15" s="10" t="s">
        <v>11</v>
      </c>
      <c r="F15" s="9">
        <v>75.78</v>
      </c>
      <c r="G15" s="11">
        <f t="shared" si="1"/>
        <v>136.404</v>
      </c>
    </row>
    <row r="16" spans="1:7">
      <c r="A16" s="108"/>
      <c r="B16" s="7">
        <v>6189</v>
      </c>
      <c r="C16" s="8" t="s">
        <v>285</v>
      </c>
      <c r="D16" s="18">
        <v>13.2</v>
      </c>
      <c r="E16" s="10" t="s">
        <v>9</v>
      </c>
      <c r="F16" s="9">
        <v>20.170000000000002</v>
      </c>
      <c r="G16" s="11">
        <f t="shared" si="0"/>
        <v>266.24400000000003</v>
      </c>
    </row>
    <row r="17" spans="1:7">
      <c r="A17" s="109"/>
      <c r="B17" s="7">
        <v>34</v>
      </c>
      <c r="C17" s="19" t="s">
        <v>15</v>
      </c>
      <c r="D17" s="18">
        <v>30.5</v>
      </c>
      <c r="E17" s="7" t="s">
        <v>16</v>
      </c>
      <c r="F17" s="9">
        <v>3.48</v>
      </c>
      <c r="G17" s="11">
        <f t="shared" si="0"/>
        <v>106.14</v>
      </c>
    </row>
    <row r="18" spans="1:7">
      <c r="A18" s="108"/>
      <c r="B18" s="7">
        <v>33</v>
      </c>
      <c r="C18" s="8" t="s">
        <v>17</v>
      </c>
      <c r="D18" s="18">
        <v>19.2</v>
      </c>
      <c r="E18" s="10" t="s">
        <v>16</v>
      </c>
      <c r="F18" s="9">
        <v>3.68</v>
      </c>
      <c r="G18" s="11">
        <f t="shared" si="0"/>
        <v>70.656000000000006</v>
      </c>
    </row>
    <row r="19" spans="1:7">
      <c r="A19" s="108"/>
      <c r="B19" s="7">
        <v>32</v>
      </c>
      <c r="C19" s="8" t="s">
        <v>18</v>
      </c>
      <c r="D19" s="18">
        <v>172.59</v>
      </c>
      <c r="E19" s="10" t="s">
        <v>16</v>
      </c>
      <c r="F19" s="9">
        <v>3.92</v>
      </c>
      <c r="G19" s="11">
        <f t="shared" si="0"/>
        <v>676.55280000000005</v>
      </c>
    </row>
    <row r="20" spans="1:7">
      <c r="A20" s="108"/>
      <c r="B20" s="7">
        <v>39</v>
      </c>
      <c r="C20" s="8" t="s">
        <v>19</v>
      </c>
      <c r="D20" s="18">
        <v>20</v>
      </c>
      <c r="E20" s="10" t="s">
        <v>16</v>
      </c>
      <c r="F20" s="9">
        <v>3.97</v>
      </c>
      <c r="G20" s="11">
        <f t="shared" si="0"/>
        <v>79.400000000000006</v>
      </c>
    </row>
    <row r="21" spans="1:7">
      <c r="A21" s="108"/>
      <c r="B21" s="7">
        <v>141</v>
      </c>
      <c r="C21" s="8" t="s">
        <v>284</v>
      </c>
      <c r="D21" s="18">
        <v>29.13</v>
      </c>
      <c r="E21" s="10" t="s">
        <v>16</v>
      </c>
      <c r="F21" s="9">
        <v>9.16</v>
      </c>
      <c r="G21" s="11">
        <f t="shared" si="0"/>
        <v>266.83080000000001</v>
      </c>
    </row>
    <row r="22" spans="1:7" ht="15.75" thickBot="1">
      <c r="A22" s="123"/>
      <c r="B22" s="14"/>
      <c r="C22" s="13"/>
      <c r="D22" s="15"/>
      <c r="E22" s="122"/>
      <c r="F22" s="116" t="s">
        <v>10</v>
      </c>
      <c r="G22" s="120">
        <f>SUM(G12:G21)</f>
        <v>2729.5382000000004</v>
      </c>
    </row>
    <row r="23" spans="1:7" ht="16.5" thickBot="1">
      <c r="A23" s="124">
        <v>2</v>
      </c>
      <c r="B23" s="131"/>
      <c r="C23" s="115" t="s">
        <v>281</v>
      </c>
      <c r="D23" s="113"/>
      <c r="E23" s="112"/>
      <c r="F23" s="113"/>
      <c r="G23" s="114"/>
    </row>
    <row r="24" spans="1:7">
      <c r="A24" s="125"/>
      <c r="C24" s="8" t="s">
        <v>312</v>
      </c>
    </row>
    <row r="25" spans="1:7">
      <c r="A25" s="125"/>
      <c r="B25" s="7">
        <v>7267</v>
      </c>
      <c r="C25" s="8" t="s">
        <v>304</v>
      </c>
      <c r="D25" s="9">
        <v>33</v>
      </c>
      <c r="E25" s="10" t="s">
        <v>9</v>
      </c>
      <c r="F25" s="9">
        <v>0.44</v>
      </c>
      <c r="G25" s="11">
        <f>SUM(D25*F25)</f>
        <v>14.52</v>
      </c>
    </row>
    <row r="26" spans="1:7">
      <c r="A26" s="125"/>
      <c r="B26" s="7"/>
      <c r="C26" s="8" t="s">
        <v>305</v>
      </c>
      <c r="D26" s="9"/>
      <c r="E26" s="10"/>
      <c r="F26" s="9"/>
      <c r="G26" s="11"/>
    </row>
    <row r="27" spans="1:7">
      <c r="A27" s="125"/>
      <c r="B27" s="7"/>
      <c r="C27" s="8" t="s">
        <v>303</v>
      </c>
      <c r="D27" s="9"/>
      <c r="E27" s="10"/>
      <c r="F27" s="9"/>
      <c r="G27" s="11"/>
    </row>
    <row r="28" spans="1:7">
      <c r="A28" s="125"/>
      <c r="B28" s="7">
        <v>13284</v>
      </c>
      <c r="C28" t="s">
        <v>313</v>
      </c>
      <c r="D28" s="9">
        <v>2.1840000000000002</v>
      </c>
      <c r="E28" s="10" t="s">
        <v>16</v>
      </c>
      <c r="F28" s="9">
        <v>0.39</v>
      </c>
      <c r="G28" s="11"/>
    </row>
    <row r="29" spans="1:7">
      <c r="A29" s="125"/>
      <c r="B29" s="7">
        <v>1106</v>
      </c>
      <c r="C29" t="s">
        <v>301</v>
      </c>
      <c r="D29" s="9">
        <v>2.1800000000000002</v>
      </c>
      <c r="E29" s="10" t="s">
        <v>16</v>
      </c>
      <c r="F29" s="9">
        <v>0.4</v>
      </c>
      <c r="G29" s="11"/>
    </row>
    <row r="30" spans="1:7">
      <c r="A30" s="125"/>
      <c r="B30" s="7">
        <v>367</v>
      </c>
      <c r="C30" t="s">
        <v>302</v>
      </c>
      <c r="D30" s="9">
        <v>0.14000000000000001</v>
      </c>
      <c r="E30" s="10" t="s">
        <v>293</v>
      </c>
      <c r="F30" s="9">
        <v>67</v>
      </c>
      <c r="G30" s="11"/>
    </row>
    <row r="31" spans="1:7">
      <c r="A31" s="125"/>
      <c r="B31" s="7">
        <v>10718</v>
      </c>
      <c r="C31" s="19" t="s">
        <v>286</v>
      </c>
      <c r="D31" s="9">
        <v>90</v>
      </c>
      <c r="E31" s="10" t="s">
        <v>9</v>
      </c>
      <c r="F31" s="9">
        <v>13.45</v>
      </c>
      <c r="G31" s="11">
        <f>SUM(D31*F31)</f>
        <v>1210.5</v>
      </c>
    </row>
    <row r="32" spans="1:7">
      <c r="A32" s="125"/>
      <c r="B32" s="7">
        <v>5061</v>
      </c>
      <c r="C32" s="19" t="s">
        <v>299</v>
      </c>
      <c r="D32" s="9"/>
      <c r="E32" s="10"/>
      <c r="F32" s="9"/>
      <c r="G32" s="11"/>
    </row>
    <row r="33" spans="1:7">
      <c r="A33" s="125"/>
      <c r="B33" s="7">
        <v>3283</v>
      </c>
      <c r="C33" s="19" t="s">
        <v>311</v>
      </c>
      <c r="D33" s="9"/>
      <c r="E33" s="10" t="s">
        <v>9</v>
      </c>
      <c r="F33" s="9">
        <v>4.66</v>
      </c>
      <c r="G33" s="11"/>
    </row>
    <row r="34" spans="1:7">
      <c r="A34" s="125"/>
      <c r="B34" s="7"/>
      <c r="C34" s="19" t="s">
        <v>297</v>
      </c>
      <c r="D34" s="9"/>
      <c r="E34" s="10"/>
      <c r="F34" s="9"/>
      <c r="G34" s="11"/>
    </row>
    <row r="35" spans="1:7">
      <c r="A35" s="125"/>
      <c r="B35" s="7"/>
      <c r="C35" s="19" t="s">
        <v>294</v>
      </c>
      <c r="D35" s="9"/>
      <c r="E35" s="10"/>
      <c r="F35" s="9"/>
      <c r="G35" s="11"/>
    </row>
    <row r="36" spans="1:7">
      <c r="A36" s="125"/>
      <c r="B36" s="7" t="s">
        <v>40</v>
      </c>
      <c r="C36" s="19" t="s">
        <v>41</v>
      </c>
      <c r="D36" s="9">
        <v>51.84</v>
      </c>
      <c r="E36" s="10" t="s">
        <v>9</v>
      </c>
      <c r="F36" s="9">
        <v>31.51</v>
      </c>
      <c r="G36" s="11">
        <f>SUM(D36*F36)</f>
        <v>1633.4784000000002</v>
      </c>
    </row>
    <row r="37" spans="1:7">
      <c r="A37" s="125"/>
      <c r="B37" s="7">
        <v>3989</v>
      </c>
      <c r="C37" s="19" t="s">
        <v>292</v>
      </c>
      <c r="D37" s="9">
        <v>9.4999999999999998E-3</v>
      </c>
      <c r="E37" s="10" t="s">
        <v>293</v>
      </c>
      <c r="F37" s="9">
        <v>2100</v>
      </c>
      <c r="G37" s="11"/>
    </row>
    <row r="38" spans="1:7">
      <c r="A38" s="125"/>
      <c r="B38" s="7">
        <v>5061</v>
      </c>
      <c r="C38" s="19" t="s">
        <v>298</v>
      </c>
      <c r="D38" s="9">
        <v>6.5000000000000002E-2</v>
      </c>
      <c r="E38" s="10" t="s">
        <v>296</v>
      </c>
      <c r="F38" s="9">
        <v>6.25</v>
      </c>
      <c r="G38" s="11"/>
    </row>
    <row r="39" spans="1:7">
      <c r="A39" s="125"/>
      <c r="C39" s="8"/>
      <c r="D39" s="9">
        <v>1.1499999999999999</v>
      </c>
      <c r="E39" s="10" t="s">
        <v>9</v>
      </c>
      <c r="F39" s="9">
        <v>14.68</v>
      </c>
      <c r="G39" s="11">
        <f>SUM(D39*F39)</f>
        <v>16.881999999999998</v>
      </c>
    </row>
    <row r="40" spans="1:7">
      <c r="A40" s="125"/>
      <c r="B40" s="7">
        <v>1607</v>
      </c>
      <c r="C40" s="8" t="s">
        <v>287</v>
      </c>
      <c r="D40" s="9">
        <v>1.42</v>
      </c>
      <c r="E40" s="10" t="s">
        <v>9</v>
      </c>
      <c r="F40" s="9">
        <v>0.1</v>
      </c>
      <c r="G40" s="11"/>
    </row>
    <row r="41" spans="1:7">
      <c r="A41" s="125"/>
      <c r="B41" s="7">
        <v>4299</v>
      </c>
      <c r="C41" s="8" t="s">
        <v>288</v>
      </c>
      <c r="D41" s="9">
        <v>1.42</v>
      </c>
      <c r="E41" s="10" t="s">
        <v>9</v>
      </c>
      <c r="F41" s="9">
        <v>0.48</v>
      </c>
      <c r="G41" s="11"/>
    </row>
    <row r="42" spans="1:7">
      <c r="A42" s="125"/>
      <c r="B42" s="7">
        <v>7194</v>
      </c>
      <c r="C42" s="8" t="s">
        <v>310</v>
      </c>
      <c r="D42" s="9">
        <v>1.1499999999999999</v>
      </c>
      <c r="E42" s="10" t="s">
        <v>9</v>
      </c>
      <c r="F42" s="9">
        <v>14.68</v>
      </c>
      <c r="G42" s="11"/>
    </row>
    <row r="43" spans="1:7">
      <c r="A43" s="125"/>
      <c r="B43" s="7">
        <v>7219</v>
      </c>
      <c r="C43" s="19" t="s">
        <v>291</v>
      </c>
      <c r="D43" s="9">
        <v>0.94799999999999995</v>
      </c>
      <c r="E43" s="10" t="s">
        <v>21</v>
      </c>
      <c r="F43" s="9">
        <v>28.7</v>
      </c>
      <c r="G43" s="11">
        <f>SUM(D43*F43)</f>
        <v>27.207599999999999</v>
      </c>
    </row>
    <row r="44" spans="1:7">
      <c r="A44" s="125"/>
      <c r="B44" s="7">
        <v>1607</v>
      </c>
      <c r="C44" s="19" t="s">
        <v>287</v>
      </c>
      <c r="D44" s="9">
        <v>1.42</v>
      </c>
      <c r="E44" s="10" t="s">
        <v>9</v>
      </c>
      <c r="F44" s="9">
        <v>0.1</v>
      </c>
      <c r="G44" s="11"/>
    </row>
    <row r="45" spans="1:7">
      <c r="A45" s="125"/>
      <c r="B45" s="7">
        <v>4302</v>
      </c>
      <c r="C45" s="19" t="s">
        <v>289</v>
      </c>
      <c r="D45" s="9">
        <v>4.28</v>
      </c>
      <c r="E45" s="10" t="s">
        <v>9</v>
      </c>
      <c r="F45" s="9"/>
      <c r="G45" s="11"/>
    </row>
    <row r="46" spans="1:7">
      <c r="A46" s="125"/>
      <c r="B46" s="7">
        <v>6092</v>
      </c>
      <c r="C46" s="19" t="s">
        <v>290</v>
      </c>
      <c r="D46" s="9">
        <v>0.82</v>
      </c>
      <c r="E46" s="10" t="s">
        <v>9</v>
      </c>
      <c r="F46" s="9"/>
      <c r="G46" s="11"/>
    </row>
    <row r="47" spans="1:7">
      <c r="A47" s="125"/>
      <c r="B47" s="7">
        <v>4487</v>
      </c>
      <c r="C47" s="19" t="s">
        <v>43</v>
      </c>
      <c r="D47" s="9">
        <v>1</v>
      </c>
      <c r="E47" s="10" t="s">
        <v>22</v>
      </c>
      <c r="F47" s="9">
        <v>15.93</v>
      </c>
      <c r="G47" s="11">
        <f>SUM(D47*F47)</f>
        <v>15.93</v>
      </c>
    </row>
    <row r="48" spans="1:7">
      <c r="A48" s="125"/>
      <c r="B48" s="7">
        <v>11587</v>
      </c>
      <c r="C48" s="19" t="s">
        <v>295</v>
      </c>
      <c r="D48" s="9"/>
      <c r="E48" s="10" t="s">
        <v>9</v>
      </c>
      <c r="F48" s="9">
        <v>34</v>
      </c>
      <c r="G48" s="11"/>
    </row>
    <row r="49" spans="1:7">
      <c r="A49" s="125"/>
      <c r="B49" s="7"/>
      <c r="C49" s="19"/>
      <c r="D49" s="9"/>
      <c r="E49" s="10"/>
      <c r="F49" s="9"/>
      <c r="G49" s="11"/>
    </row>
    <row r="50" spans="1:7">
      <c r="A50" s="125"/>
      <c r="B50" s="7"/>
      <c r="C50" s="19"/>
      <c r="D50" s="9"/>
      <c r="E50" s="10"/>
      <c r="F50" s="9"/>
      <c r="G50" s="11"/>
    </row>
    <row r="51" spans="1:7">
      <c r="A51" s="125"/>
      <c r="B51" s="7"/>
      <c r="C51" s="19"/>
      <c r="D51" s="9"/>
      <c r="E51" s="10"/>
      <c r="F51" s="9"/>
      <c r="G51" s="11"/>
    </row>
    <row r="52" spans="1:7">
      <c r="A52" s="125"/>
      <c r="B52" s="7"/>
      <c r="C52" s="19"/>
      <c r="D52" s="9"/>
      <c r="E52" s="10"/>
      <c r="F52" s="9"/>
      <c r="G52" s="11"/>
    </row>
    <row r="53" spans="1:7" ht="15.75" thickBot="1">
      <c r="A53" s="126"/>
      <c r="B53" s="14"/>
      <c r="C53" s="13"/>
      <c r="D53" s="15"/>
      <c r="E53" s="122"/>
      <c r="F53" s="116" t="s">
        <v>10</v>
      </c>
      <c r="G53" s="120">
        <f>SUM($G$56:$G$57)</f>
        <v>313.33600000000001</v>
      </c>
    </row>
    <row r="54" spans="1:7" ht="16.5" thickBot="1">
      <c r="A54" s="124">
        <v>3</v>
      </c>
      <c r="B54" s="131"/>
      <c r="C54" s="115" t="s">
        <v>23</v>
      </c>
      <c r="D54" s="113"/>
      <c r="E54" s="112"/>
      <c r="F54" s="113"/>
      <c r="G54" s="114"/>
    </row>
    <row r="55" spans="1:7">
      <c r="A55" s="125"/>
      <c r="B55" s="7">
        <v>3438</v>
      </c>
      <c r="C55" s="8" t="s">
        <v>24</v>
      </c>
      <c r="D55" s="9">
        <v>4.08</v>
      </c>
      <c r="E55" s="10" t="s">
        <v>9</v>
      </c>
      <c r="F55" s="9">
        <v>237.6</v>
      </c>
      <c r="G55" s="11">
        <f t="shared" ref="G55:G67" si="2">SUM(D55*F55)</f>
        <v>969.40800000000002</v>
      </c>
    </row>
    <row r="56" spans="1:7">
      <c r="A56" s="125"/>
      <c r="B56" s="7">
        <v>3423</v>
      </c>
      <c r="C56" s="8" t="s">
        <v>25</v>
      </c>
      <c r="D56" s="9">
        <v>1.19</v>
      </c>
      <c r="E56" s="10" t="s">
        <v>9</v>
      </c>
      <c r="F56" s="9">
        <v>194.4</v>
      </c>
      <c r="G56" s="11">
        <f t="shared" si="2"/>
        <v>231.33599999999998</v>
      </c>
    </row>
    <row r="57" spans="1:7">
      <c r="A57" s="125"/>
      <c r="B57" s="7">
        <v>4981</v>
      </c>
      <c r="C57" s="8" t="s">
        <v>26</v>
      </c>
      <c r="D57" s="9">
        <v>1</v>
      </c>
      <c r="E57" s="10" t="s">
        <v>22</v>
      </c>
      <c r="F57" s="9">
        <v>82</v>
      </c>
      <c r="G57" s="11">
        <f t="shared" si="2"/>
        <v>82</v>
      </c>
    </row>
    <row r="58" spans="1:7">
      <c r="A58" s="125"/>
      <c r="B58" s="7">
        <v>4992</v>
      </c>
      <c r="C58" s="8" t="s">
        <v>27</v>
      </c>
      <c r="D58" s="9">
        <v>2</v>
      </c>
      <c r="E58" s="10" t="s">
        <v>22</v>
      </c>
      <c r="F58" s="9">
        <v>85.36</v>
      </c>
      <c r="G58" s="11">
        <f t="shared" si="2"/>
        <v>170.72</v>
      </c>
    </row>
    <row r="59" spans="1:7">
      <c r="A59" s="125"/>
      <c r="B59" s="7">
        <v>5016</v>
      </c>
      <c r="C59" s="8" t="s">
        <v>28</v>
      </c>
      <c r="D59" s="9">
        <v>2</v>
      </c>
      <c r="E59" s="10" t="s">
        <v>22</v>
      </c>
      <c r="F59" s="9">
        <v>315</v>
      </c>
      <c r="G59" s="11">
        <f t="shared" si="2"/>
        <v>630</v>
      </c>
    </row>
    <row r="60" spans="1:7">
      <c r="A60" s="125"/>
      <c r="B60" s="7">
        <v>3097</v>
      </c>
      <c r="C60" s="8" t="s">
        <v>29</v>
      </c>
      <c r="D60" s="9">
        <v>1</v>
      </c>
      <c r="E60" s="10" t="s">
        <v>22</v>
      </c>
      <c r="F60" s="9">
        <v>24.31</v>
      </c>
      <c r="G60" s="11">
        <f t="shared" si="2"/>
        <v>24.31</v>
      </c>
    </row>
    <row r="61" spans="1:7">
      <c r="A61" s="125"/>
      <c r="B61" s="7">
        <v>3090</v>
      </c>
      <c r="C61" s="8" t="s">
        <v>30</v>
      </c>
      <c r="D61" s="9">
        <v>2</v>
      </c>
      <c r="E61" s="10" t="s">
        <v>22</v>
      </c>
      <c r="F61" s="9">
        <v>23.79</v>
      </c>
      <c r="G61" s="11">
        <f t="shared" si="2"/>
        <v>47.58</v>
      </c>
    </row>
    <row r="62" spans="1:7">
      <c r="A62" s="125"/>
      <c r="B62" s="7">
        <v>3080</v>
      </c>
      <c r="C62" s="8" t="s">
        <v>31</v>
      </c>
      <c r="D62" s="9">
        <v>2</v>
      </c>
      <c r="E62" s="10" t="s">
        <v>22</v>
      </c>
      <c r="F62" s="9">
        <v>31.8</v>
      </c>
      <c r="G62" s="11">
        <f t="shared" si="2"/>
        <v>63.6</v>
      </c>
    </row>
    <row r="63" spans="1:7">
      <c r="A63" s="125"/>
      <c r="B63" s="7">
        <v>2425</v>
      </c>
      <c r="C63" s="8" t="s">
        <v>32</v>
      </c>
      <c r="D63" s="9">
        <v>9</v>
      </c>
      <c r="E63" s="10" t="s">
        <v>22</v>
      </c>
      <c r="F63" s="9">
        <v>6.74</v>
      </c>
      <c r="G63" s="11">
        <f t="shared" si="2"/>
        <v>60.660000000000004</v>
      </c>
    </row>
    <row r="64" spans="1:7">
      <c r="A64" s="125"/>
      <c r="B64" s="7">
        <v>2426</v>
      </c>
      <c r="C64" s="8" t="s">
        <v>33</v>
      </c>
      <c r="D64" s="9">
        <v>6</v>
      </c>
      <c r="E64" s="10" t="s">
        <v>22</v>
      </c>
      <c r="F64" s="9">
        <v>9.1</v>
      </c>
      <c r="G64" s="11">
        <f t="shared" si="2"/>
        <v>54.599999999999994</v>
      </c>
    </row>
    <row r="65" spans="1:7">
      <c r="A65" s="125"/>
      <c r="B65" s="7">
        <v>20241</v>
      </c>
      <c r="C65" s="8" t="s">
        <v>34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125"/>
      <c r="B66" s="7">
        <v>20240</v>
      </c>
      <c r="C66" s="8" t="s">
        <v>35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125"/>
      <c r="B67" s="7">
        <v>20240</v>
      </c>
      <c r="C67" s="8" t="s">
        <v>36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125"/>
      <c r="B68" s="7">
        <v>72116</v>
      </c>
      <c r="C68" s="8" t="s">
        <v>37</v>
      </c>
      <c r="D68" s="9">
        <v>4.08</v>
      </c>
      <c r="E68" s="10" t="s">
        <v>9</v>
      </c>
      <c r="F68" s="9">
        <v>46.51</v>
      </c>
      <c r="G68" s="11">
        <f>SUM(D68*F68)</f>
        <v>189.76079999999999</v>
      </c>
    </row>
    <row r="69" spans="1:7">
      <c r="A69" s="125"/>
      <c r="B69" s="7">
        <v>72122</v>
      </c>
      <c r="C69" s="8" t="s">
        <v>38</v>
      </c>
      <c r="D69" s="9">
        <v>0.26</v>
      </c>
      <c r="E69" s="10" t="s">
        <v>9</v>
      </c>
      <c r="F69" s="9">
        <v>47.51</v>
      </c>
      <c r="G69" s="11">
        <f>SUM(D69*F69)</f>
        <v>12.352600000000001</v>
      </c>
    </row>
    <row r="70" spans="1:7" ht="15.75" thickBot="1">
      <c r="A70" s="126"/>
      <c r="B70" s="14"/>
      <c r="C70" s="13"/>
      <c r="D70" s="15"/>
      <c r="E70" s="122"/>
      <c r="F70" s="116" t="s">
        <v>10</v>
      </c>
      <c r="G70" s="120">
        <f>SUM(G55:G69)</f>
        <v>2835.6374000000001</v>
      </c>
    </row>
    <row r="71" spans="1:7" ht="16.5" thickBot="1">
      <c r="A71" s="124">
        <v>4</v>
      </c>
      <c r="B71" s="131"/>
      <c r="C71" s="115" t="s">
        <v>44</v>
      </c>
      <c r="D71" s="113"/>
      <c r="E71" s="112"/>
      <c r="F71" s="132"/>
      <c r="G71" s="114"/>
    </row>
    <row r="72" spans="1:7">
      <c r="A72" s="125"/>
      <c r="B72" s="7">
        <v>5975</v>
      </c>
      <c r="C72" s="8" t="s">
        <v>45</v>
      </c>
      <c r="D72" s="18">
        <v>32.869999999999997</v>
      </c>
      <c r="E72" s="10" t="s">
        <v>9</v>
      </c>
      <c r="F72" s="9">
        <v>4.29</v>
      </c>
      <c r="G72" s="11">
        <f>SUM(D72*F72)</f>
        <v>141.01229999999998</v>
      </c>
    </row>
    <row r="73" spans="1:7">
      <c r="A73" s="125"/>
      <c r="B73" s="7">
        <v>5982</v>
      </c>
      <c r="C73" s="8" t="s">
        <v>46</v>
      </c>
      <c r="D73" s="18">
        <v>16.23</v>
      </c>
      <c r="E73" s="10" t="s">
        <v>9</v>
      </c>
      <c r="F73" s="9">
        <v>14.37</v>
      </c>
      <c r="G73" s="11">
        <f>SUM(D73*F73)</f>
        <v>233.2251</v>
      </c>
    </row>
    <row r="74" spans="1:7">
      <c r="A74" s="125"/>
      <c r="B74" s="7">
        <v>13284</v>
      </c>
      <c r="C74" t="s">
        <v>300</v>
      </c>
      <c r="D74" s="18"/>
      <c r="E74" s="10"/>
      <c r="F74" s="9"/>
      <c r="G74" s="11"/>
    </row>
    <row r="75" spans="1:7">
      <c r="A75" s="125"/>
      <c r="B75" s="7">
        <v>1106</v>
      </c>
      <c r="C75" t="s">
        <v>301</v>
      </c>
      <c r="D75" s="18"/>
      <c r="E75" s="10"/>
      <c r="F75" s="9"/>
      <c r="G75" s="11"/>
    </row>
    <row r="76" spans="1:7">
      <c r="A76" s="125"/>
      <c r="B76" s="7">
        <v>367</v>
      </c>
      <c r="C76" t="s">
        <v>302</v>
      </c>
      <c r="D76" s="18"/>
      <c r="E76" s="10"/>
      <c r="F76" s="9"/>
      <c r="G76" s="11"/>
    </row>
    <row r="77" spans="1:7">
      <c r="A77" s="125"/>
      <c r="B77" s="7">
        <v>5995</v>
      </c>
      <c r="C77" s="19" t="s">
        <v>47</v>
      </c>
      <c r="D77" s="18">
        <v>16.64</v>
      </c>
      <c r="E77" s="10" t="s">
        <v>9</v>
      </c>
      <c r="F77" s="9">
        <v>11.47</v>
      </c>
      <c r="G77" s="11">
        <f>SUM(D77*F77)</f>
        <v>190.86080000000001</v>
      </c>
    </row>
    <row r="78" spans="1:7">
      <c r="A78" s="125"/>
      <c r="B78" s="20">
        <v>84118</v>
      </c>
      <c r="C78" s="6" t="s">
        <v>48</v>
      </c>
      <c r="D78" s="18">
        <v>0.7</v>
      </c>
      <c r="E78" s="20" t="s">
        <v>21</v>
      </c>
      <c r="F78" s="18">
        <v>14.31</v>
      </c>
      <c r="G78" s="11">
        <f>SUM(D78*F78)</f>
        <v>10.016999999999999</v>
      </c>
    </row>
    <row r="79" spans="1:7">
      <c r="A79" s="125"/>
      <c r="B79" s="7"/>
      <c r="C79" s="8"/>
      <c r="D79" s="9"/>
      <c r="E79" s="10"/>
      <c r="F79" s="9"/>
      <c r="G79" s="11"/>
    </row>
    <row r="80" spans="1:7">
      <c r="A80" s="125"/>
      <c r="B80" s="7"/>
      <c r="C80" s="8"/>
      <c r="D80" s="9"/>
      <c r="E80" s="10"/>
      <c r="F80" s="9"/>
      <c r="G80" s="11"/>
    </row>
    <row r="81" spans="1:7">
      <c r="A81" s="125"/>
      <c r="B81" s="7"/>
      <c r="C81" s="8"/>
      <c r="D81" s="9"/>
      <c r="E81" s="10"/>
      <c r="F81" s="9"/>
      <c r="G81" s="11"/>
    </row>
    <row r="82" spans="1:7" ht="15.75" thickBot="1">
      <c r="A82" s="126"/>
      <c r="B82" s="14"/>
      <c r="C82" s="13"/>
      <c r="D82" s="15"/>
      <c r="E82" s="122"/>
      <c r="F82" s="116" t="s">
        <v>10</v>
      </c>
      <c r="G82" s="120">
        <f>SUM($G$85:$G$86)</f>
        <v>66.256299999999996</v>
      </c>
    </row>
    <row r="83" spans="1:7" ht="16.5" thickBot="1">
      <c r="A83" s="124">
        <v>5</v>
      </c>
      <c r="B83" s="131"/>
      <c r="C83" s="115" t="s">
        <v>49</v>
      </c>
      <c r="D83" s="113"/>
      <c r="E83" s="112"/>
      <c r="F83" s="132"/>
      <c r="G83" s="114"/>
    </row>
    <row r="84" spans="1:7">
      <c r="A84" s="125"/>
      <c r="B84" s="7" t="s">
        <v>50</v>
      </c>
      <c r="C84" s="19" t="s">
        <v>51</v>
      </c>
      <c r="D84" s="18">
        <v>71.959999999999994</v>
      </c>
      <c r="E84" s="7" t="s">
        <v>9</v>
      </c>
      <c r="F84" s="18">
        <v>9.5299999999999994</v>
      </c>
      <c r="G84" s="11">
        <f>SUM(D84*F84)</f>
        <v>685.77879999999993</v>
      </c>
    </row>
    <row r="85" spans="1:7">
      <c r="A85" s="127"/>
      <c r="B85" s="20" t="s">
        <v>52</v>
      </c>
      <c r="C85" s="6" t="s">
        <v>53</v>
      </c>
      <c r="D85" s="18">
        <v>8.99</v>
      </c>
      <c r="E85" s="20" t="s">
        <v>9</v>
      </c>
      <c r="F85" s="18">
        <v>7.37</v>
      </c>
      <c r="G85" s="11">
        <f>SUM(D85*F85)</f>
        <v>66.256299999999996</v>
      </c>
    </row>
    <row r="86" spans="1:7">
      <c r="A86" s="125"/>
      <c r="B86" s="7"/>
      <c r="C86" s="19"/>
      <c r="D86" s="9"/>
      <c r="E86" s="10"/>
      <c r="F86" s="9"/>
      <c r="G86" s="11"/>
    </row>
    <row r="87" spans="1:7">
      <c r="A87" s="125"/>
      <c r="B87" s="7"/>
      <c r="C87" s="19"/>
      <c r="D87" s="9"/>
      <c r="E87" s="10"/>
      <c r="F87" s="9"/>
      <c r="G87" s="11"/>
    </row>
    <row r="88" spans="1:7" ht="15.75" thickBot="1">
      <c r="A88" s="126"/>
      <c r="B88" s="14"/>
      <c r="C88" s="13"/>
      <c r="D88" s="15"/>
      <c r="E88" s="122"/>
      <c r="F88" s="116" t="s">
        <v>10</v>
      </c>
      <c r="G88" s="120">
        <f>SUM(G84:G87)</f>
        <v>752.03509999999994</v>
      </c>
    </row>
    <row r="89" spans="1:7" ht="16.5" thickBot="1">
      <c r="A89" s="124">
        <v>6</v>
      </c>
      <c r="B89" s="131"/>
      <c r="C89" s="115" t="s">
        <v>282</v>
      </c>
      <c r="D89" s="113"/>
      <c r="E89" s="112"/>
      <c r="F89" s="132"/>
      <c r="G89" s="114"/>
    </row>
    <row r="90" spans="1:7">
      <c r="A90" s="127"/>
      <c r="B90" s="20" t="s">
        <v>54</v>
      </c>
      <c r="C90" s="6" t="s">
        <v>55</v>
      </c>
      <c r="D90" s="18">
        <v>3.08</v>
      </c>
      <c r="E90" s="20" t="s">
        <v>9</v>
      </c>
      <c r="F90" s="18">
        <v>25.51</v>
      </c>
      <c r="G90" s="11">
        <f>SUM(D90*F90)</f>
        <v>78.570800000000006</v>
      </c>
    </row>
    <row r="91" spans="1:7">
      <c r="A91" s="127"/>
      <c r="B91" s="20" t="s">
        <v>56</v>
      </c>
      <c r="C91" s="6" t="s">
        <v>57</v>
      </c>
      <c r="D91" s="18">
        <v>2.02</v>
      </c>
      <c r="E91" s="20" t="s">
        <v>9</v>
      </c>
      <c r="F91" s="18">
        <v>11.53</v>
      </c>
      <c r="G91" s="11">
        <f>SUM(D91*F91)</f>
        <v>23.290599999999998</v>
      </c>
    </row>
    <row r="92" spans="1:7">
      <c r="A92" s="127"/>
      <c r="B92" s="20" t="s">
        <v>56</v>
      </c>
      <c r="C92" s="6" t="s">
        <v>58</v>
      </c>
      <c r="D92" s="18">
        <v>9.59</v>
      </c>
      <c r="E92" s="20" t="s">
        <v>9</v>
      </c>
      <c r="F92" s="18">
        <v>11.53</v>
      </c>
      <c r="G92" s="11">
        <f>SUM(D92*F92)</f>
        <v>110.5727</v>
      </c>
    </row>
    <row r="93" spans="1:7">
      <c r="A93" s="127"/>
      <c r="B93" s="7" t="s">
        <v>12</v>
      </c>
      <c r="C93" s="6" t="s">
        <v>59</v>
      </c>
      <c r="D93" s="18">
        <v>0.15</v>
      </c>
      <c r="E93" s="20" t="s">
        <v>11</v>
      </c>
      <c r="F93" s="18">
        <v>96.81</v>
      </c>
      <c r="G93" s="11">
        <f>SUM(D93*F93)</f>
        <v>14.5215</v>
      </c>
    </row>
    <row r="94" spans="1:7" ht="15.75" thickBot="1">
      <c r="A94" s="126"/>
      <c r="B94" s="14"/>
      <c r="C94" s="13"/>
      <c r="D94" s="21"/>
      <c r="E94" s="122"/>
      <c r="F94" s="116" t="s">
        <v>10</v>
      </c>
      <c r="G94" s="120">
        <f>SUM(G90:G93)</f>
        <v>226.9556</v>
      </c>
    </row>
    <row r="95" spans="1:7" ht="16.5" thickBot="1">
      <c r="A95" s="124">
        <v>7</v>
      </c>
      <c r="B95" s="131"/>
      <c r="C95" s="115" t="s">
        <v>283</v>
      </c>
      <c r="D95" s="133"/>
      <c r="E95" s="112"/>
      <c r="F95" s="132"/>
      <c r="G95" s="114"/>
    </row>
    <row r="96" spans="1:7">
      <c r="A96" s="127"/>
      <c r="B96" s="20" t="s">
        <v>20</v>
      </c>
      <c r="C96" s="6" t="s">
        <v>85</v>
      </c>
      <c r="D96" s="18">
        <v>1</v>
      </c>
      <c r="E96" s="20" t="s">
        <v>22</v>
      </c>
      <c r="F96" s="18">
        <v>139.9</v>
      </c>
      <c r="G96" s="11">
        <f t="shared" ref="G96:G140" si="3">SUM(D96*F96)</f>
        <v>139.9</v>
      </c>
    </row>
    <row r="97" spans="1:7">
      <c r="A97" s="127"/>
      <c r="B97" s="20" t="s">
        <v>86</v>
      </c>
      <c r="C97" s="6" t="s">
        <v>87</v>
      </c>
      <c r="D97" s="18">
        <v>1</v>
      </c>
      <c r="E97" s="20" t="s">
        <v>22</v>
      </c>
      <c r="F97" s="18">
        <v>53.36</v>
      </c>
      <c r="G97" s="11">
        <f t="shared" si="3"/>
        <v>53.36</v>
      </c>
    </row>
    <row r="98" spans="1:7">
      <c r="A98" s="127"/>
      <c r="B98" s="20">
        <v>72784</v>
      </c>
      <c r="C98" s="6" t="s">
        <v>88</v>
      </c>
      <c r="D98" s="18">
        <v>1</v>
      </c>
      <c r="E98" s="20" t="s">
        <v>22</v>
      </c>
      <c r="F98" s="18">
        <v>9.2200000000000006</v>
      </c>
      <c r="G98" s="11">
        <f t="shared" si="3"/>
        <v>9.2200000000000006</v>
      </c>
    </row>
    <row r="99" spans="1:7">
      <c r="A99" s="127"/>
      <c r="B99" s="20">
        <v>72785</v>
      </c>
      <c r="C99" s="6" t="s">
        <v>89</v>
      </c>
      <c r="D99" s="18">
        <v>3</v>
      </c>
      <c r="E99" s="20" t="s">
        <v>22</v>
      </c>
      <c r="F99" s="18">
        <v>14.61</v>
      </c>
      <c r="G99" s="11">
        <f t="shared" si="3"/>
        <v>43.83</v>
      </c>
    </row>
    <row r="100" spans="1:7">
      <c r="A100" s="127"/>
      <c r="B100" s="20">
        <v>65</v>
      </c>
      <c r="C100" s="6" t="s">
        <v>90</v>
      </c>
      <c r="D100" s="18">
        <v>6</v>
      </c>
      <c r="E100" s="20" t="s">
        <v>22</v>
      </c>
      <c r="F100" s="18">
        <v>0.5</v>
      </c>
      <c r="G100" s="11">
        <f t="shared" si="3"/>
        <v>3</v>
      </c>
    </row>
    <row r="101" spans="1:7">
      <c r="A101" s="127"/>
      <c r="B101" s="20">
        <v>108</v>
      </c>
      <c r="C101" s="6" t="s">
        <v>91</v>
      </c>
      <c r="D101" s="18">
        <v>4</v>
      </c>
      <c r="E101" s="20" t="s">
        <v>22</v>
      </c>
      <c r="F101" s="18">
        <v>1.05</v>
      </c>
      <c r="G101" s="11">
        <f t="shared" si="3"/>
        <v>4.2</v>
      </c>
    </row>
    <row r="102" spans="1:7">
      <c r="A102" s="127"/>
      <c r="B102" s="20">
        <v>6005</v>
      </c>
      <c r="C102" s="6" t="s">
        <v>92</v>
      </c>
      <c r="D102" s="18">
        <v>2</v>
      </c>
      <c r="E102" s="20" t="s">
        <v>22</v>
      </c>
      <c r="F102" s="18">
        <v>58.25</v>
      </c>
      <c r="G102" s="11">
        <f t="shared" si="3"/>
        <v>116.5</v>
      </c>
    </row>
    <row r="103" spans="1:7">
      <c r="A103" s="127"/>
      <c r="B103" s="20">
        <v>20055</v>
      </c>
      <c r="C103" s="6" t="s">
        <v>93</v>
      </c>
      <c r="D103" s="18">
        <v>2</v>
      </c>
      <c r="E103" s="20" t="s">
        <v>22</v>
      </c>
      <c r="F103" s="18">
        <v>11.52</v>
      </c>
      <c r="G103" s="11">
        <f t="shared" si="3"/>
        <v>23.04</v>
      </c>
    </row>
    <row r="104" spans="1:7">
      <c r="A104" s="127"/>
      <c r="B104" s="20">
        <v>6024</v>
      </c>
      <c r="C104" s="6" t="s">
        <v>94</v>
      </c>
      <c r="D104" s="18">
        <v>1</v>
      </c>
      <c r="E104" s="20" t="s">
        <v>22</v>
      </c>
      <c r="F104" s="18">
        <v>57.55</v>
      </c>
      <c r="G104" s="11">
        <f t="shared" si="3"/>
        <v>57.55</v>
      </c>
    </row>
    <row r="105" spans="1:7">
      <c r="A105" s="127"/>
      <c r="B105" s="20">
        <v>9868</v>
      </c>
      <c r="C105" s="6" t="s">
        <v>95</v>
      </c>
      <c r="D105" s="18">
        <v>26.44</v>
      </c>
      <c r="E105" s="20" t="s">
        <v>21</v>
      </c>
      <c r="F105" s="18">
        <v>2.17</v>
      </c>
      <c r="G105" s="11">
        <f t="shared" si="3"/>
        <v>57.3748</v>
      </c>
    </row>
    <row r="106" spans="1:7">
      <c r="A106" s="127"/>
      <c r="B106" s="20">
        <v>9869</v>
      </c>
      <c r="C106" s="6" t="s">
        <v>96</v>
      </c>
      <c r="D106" s="18">
        <v>6.82</v>
      </c>
      <c r="E106" s="20" t="s">
        <v>21</v>
      </c>
      <c r="F106" s="18">
        <v>4.95</v>
      </c>
      <c r="G106" s="11">
        <f t="shared" si="3"/>
        <v>33.759</v>
      </c>
    </row>
    <row r="107" spans="1:7">
      <c r="A107" s="127"/>
      <c r="B107" s="20">
        <v>3529</v>
      </c>
      <c r="C107" s="6" t="s">
        <v>97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127"/>
      <c r="B108" s="20">
        <v>3536</v>
      </c>
      <c r="C108" s="6" t="s">
        <v>98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127"/>
      <c r="B109" s="20">
        <v>3538</v>
      </c>
      <c r="C109" s="6" t="s">
        <v>99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127"/>
      <c r="B110" s="20">
        <v>3522</v>
      </c>
      <c r="C110" s="6" t="s">
        <v>100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127"/>
      <c r="B111" s="20">
        <v>20147</v>
      </c>
      <c r="C111" s="6" t="s">
        <v>101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127"/>
      <c r="B112" s="20">
        <v>3860</v>
      </c>
      <c r="C112" s="6" t="s">
        <v>102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127"/>
      <c r="B113" s="20">
        <v>7140</v>
      </c>
      <c r="C113" s="6" t="s">
        <v>103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127"/>
      <c r="B114" s="20">
        <v>7139</v>
      </c>
      <c r="C114" s="6" t="s">
        <v>104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127"/>
      <c r="B115" s="20">
        <v>7136</v>
      </c>
      <c r="C115" s="6" t="s">
        <v>105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127"/>
      <c r="B116" s="20">
        <v>1956</v>
      </c>
      <c r="C116" s="6" t="s">
        <v>106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127"/>
      <c r="B117" s="20">
        <v>1957</v>
      </c>
      <c r="C117" s="6" t="s">
        <v>107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127"/>
      <c r="B118" s="20">
        <v>829</v>
      </c>
      <c r="C118" s="6" t="s">
        <v>108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127"/>
      <c r="B119" s="20">
        <v>72135</v>
      </c>
      <c r="C119" s="6" t="s">
        <v>109</v>
      </c>
      <c r="D119" s="18">
        <v>7.85</v>
      </c>
      <c r="E119" s="20" t="s">
        <v>21</v>
      </c>
      <c r="F119" s="18">
        <v>2.88</v>
      </c>
      <c r="G119" s="11">
        <f t="shared" si="3"/>
        <v>22.607999999999997</v>
      </c>
    </row>
    <row r="120" spans="1:7">
      <c r="A120" s="127"/>
      <c r="B120" s="20">
        <v>6516</v>
      </c>
      <c r="C120" s="6" t="s">
        <v>111</v>
      </c>
      <c r="D120" s="18">
        <v>1.74</v>
      </c>
      <c r="E120" s="20" t="s">
        <v>21</v>
      </c>
      <c r="F120" s="18">
        <v>14.56</v>
      </c>
      <c r="G120" s="11">
        <f t="shared" si="3"/>
        <v>25.334400000000002</v>
      </c>
    </row>
    <row r="121" spans="1:7">
      <c r="A121" s="127"/>
      <c r="B121" s="20">
        <v>9838</v>
      </c>
      <c r="C121" s="6" t="s">
        <v>112</v>
      </c>
      <c r="D121" s="18">
        <v>8.99</v>
      </c>
      <c r="E121" s="20" t="s">
        <v>21</v>
      </c>
      <c r="F121" s="18">
        <v>4.37</v>
      </c>
      <c r="G121" s="11">
        <f t="shared" si="3"/>
        <v>39.286300000000004</v>
      </c>
    </row>
    <row r="122" spans="1:7">
      <c r="A122" s="127"/>
      <c r="B122" s="20">
        <v>20067</v>
      </c>
      <c r="C122" s="6" t="s">
        <v>113</v>
      </c>
      <c r="D122" s="18">
        <v>2.33</v>
      </c>
      <c r="E122" s="20" t="s">
        <v>21</v>
      </c>
      <c r="F122" s="18">
        <v>5.23</v>
      </c>
      <c r="G122" s="11">
        <f t="shared" si="3"/>
        <v>12.185900000000002</v>
      </c>
    </row>
    <row r="123" spans="1:7">
      <c r="A123" s="127"/>
      <c r="B123" s="20">
        <v>40777</v>
      </c>
      <c r="C123" s="6" t="s">
        <v>114</v>
      </c>
      <c r="D123" s="18">
        <v>1</v>
      </c>
      <c r="E123" s="20" t="s">
        <v>22</v>
      </c>
      <c r="F123" s="18">
        <v>27.16</v>
      </c>
      <c r="G123" s="11">
        <f t="shared" si="3"/>
        <v>27.16</v>
      </c>
    </row>
    <row r="124" spans="1:7">
      <c r="A124" s="127"/>
      <c r="B124" s="20" t="s">
        <v>115</v>
      </c>
      <c r="C124" s="6" t="s">
        <v>116</v>
      </c>
      <c r="D124" s="18">
        <v>1</v>
      </c>
      <c r="E124" s="20" t="s">
        <v>22</v>
      </c>
      <c r="F124" s="18">
        <v>109.23</v>
      </c>
      <c r="G124" s="11">
        <f t="shared" si="3"/>
        <v>109.23</v>
      </c>
    </row>
    <row r="125" spans="1:7">
      <c r="A125" s="127"/>
      <c r="B125" s="20" t="s">
        <v>117</v>
      </c>
      <c r="C125" s="6" t="s">
        <v>118</v>
      </c>
      <c r="D125" s="18">
        <v>1</v>
      </c>
      <c r="E125" s="20" t="s">
        <v>22</v>
      </c>
      <c r="F125" s="18">
        <v>84.02</v>
      </c>
      <c r="G125" s="11">
        <f t="shared" si="3"/>
        <v>84.02</v>
      </c>
    </row>
    <row r="126" spans="1:7">
      <c r="A126" s="127"/>
      <c r="B126" s="20">
        <v>72547</v>
      </c>
      <c r="C126" s="6" t="s">
        <v>119</v>
      </c>
      <c r="D126" s="18">
        <v>1</v>
      </c>
      <c r="E126" s="20" t="s">
        <v>22</v>
      </c>
      <c r="F126" s="18">
        <v>5.07</v>
      </c>
      <c r="G126" s="11">
        <f t="shared" si="3"/>
        <v>5.07</v>
      </c>
    </row>
    <row r="127" spans="1:7">
      <c r="A127" s="127"/>
      <c r="B127" s="20">
        <v>72544</v>
      </c>
      <c r="C127" s="6" t="s">
        <v>120</v>
      </c>
      <c r="D127" s="18">
        <v>2</v>
      </c>
      <c r="E127" s="20" t="s">
        <v>22</v>
      </c>
      <c r="F127" s="18">
        <v>9.8699999999999992</v>
      </c>
      <c r="G127" s="11">
        <f t="shared" si="3"/>
        <v>19.739999999999998</v>
      </c>
    </row>
    <row r="128" spans="1:7">
      <c r="A128" s="127"/>
      <c r="B128" s="20">
        <v>72541</v>
      </c>
      <c r="C128" s="6" t="s">
        <v>121</v>
      </c>
      <c r="D128" s="18">
        <v>1</v>
      </c>
      <c r="E128" s="20" t="s">
        <v>22</v>
      </c>
      <c r="F128" s="18">
        <v>18.829999999999998</v>
      </c>
      <c r="G128" s="11">
        <f t="shared" si="3"/>
        <v>18.829999999999998</v>
      </c>
    </row>
    <row r="129" spans="1:7">
      <c r="A129" s="127"/>
      <c r="B129" s="20">
        <v>20148</v>
      </c>
      <c r="C129" s="6" t="s">
        <v>122</v>
      </c>
      <c r="D129" s="18">
        <v>1</v>
      </c>
      <c r="E129" s="20" t="s">
        <v>22</v>
      </c>
      <c r="F129" s="18">
        <v>3.03</v>
      </c>
      <c r="G129" s="11">
        <f t="shared" si="3"/>
        <v>3.03</v>
      </c>
    </row>
    <row r="130" spans="1:7">
      <c r="A130" s="127"/>
      <c r="B130" s="20">
        <v>20149</v>
      </c>
      <c r="C130" s="6" t="s">
        <v>123</v>
      </c>
      <c r="D130" s="18">
        <v>3</v>
      </c>
      <c r="E130" s="20" t="s">
        <v>22</v>
      </c>
      <c r="F130" s="18">
        <v>4.6100000000000003</v>
      </c>
      <c r="G130" s="11">
        <f t="shared" si="3"/>
        <v>13.830000000000002</v>
      </c>
    </row>
    <row r="131" spans="1:7">
      <c r="A131" s="127"/>
      <c r="B131" s="20">
        <v>20155</v>
      </c>
      <c r="C131" s="6" t="s">
        <v>124</v>
      </c>
      <c r="D131" s="18">
        <v>5</v>
      </c>
      <c r="E131" s="20" t="s">
        <v>22</v>
      </c>
      <c r="F131" s="18">
        <v>5.27</v>
      </c>
      <c r="G131" s="11">
        <f t="shared" si="3"/>
        <v>26.349999999999998</v>
      </c>
    </row>
    <row r="132" spans="1:7">
      <c r="A132" s="127"/>
      <c r="B132" s="20">
        <v>10835</v>
      </c>
      <c r="C132" s="6" t="s">
        <v>125</v>
      </c>
      <c r="D132" s="18">
        <v>1</v>
      </c>
      <c r="E132" s="20" t="s">
        <v>22</v>
      </c>
      <c r="F132" s="18">
        <v>1.89</v>
      </c>
      <c r="G132" s="11">
        <f t="shared" si="3"/>
        <v>1.89</v>
      </c>
    </row>
    <row r="133" spans="1:7">
      <c r="A133" s="127"/>
      <c r="B133" s="20">
        <v>72774</v>
      </c>
      <c r="C133" s="6" t="s">
        <v>126</v>
      </c>
      <c r="D133" s="18">
        <v>1</v>
      </c>
      <c r="E133" s="20" t="s">
        <v>22</v>
      </c>
      <c r="F133" s="18">
        <v>22.52</v>
      </c>
      <c r="G133" s="11">
        <f t="shared" si="3"/>
        <v>22.52</v>
      </c>
    </row>
    <row r="134" spans="1:7">
      <c r="A134" s="127"/>
      <c r="B134" s="20">
        <v>3848</v>
      </c>
      <c r="C134" s="6" t="s">
        <v>127</v>
      </c>
      <c r="D134" s="18">
        <v>6</v>
      </c>
      <c r="E134" s="20" t="s">
        <v>22</v>
      </c>
      <c r="F134" s="18">
        <v>4.05</v>
      </c>
      <c r="G134" s="11">
        <f t="shared" si="3"/>
        <v>24.299999999999997</v>
      </c>
    </row>
    <row r="135" spans="1:7">
      <c r="A135" s="127"/>
      <c r="B135" s="20">
        <v>3893</v>
      </c>
      <c r="C135" s="6" t="s">
        <v>128</v>
      </c>
      <c r="D135" s="18">
        <v>2</v>
      </c>
      <c r="E135" s="20" t="s">
        <v>22</v>
      </c>
      <c r="F135" s="18">
        <v>12.96</v>
      </c>
      <c r="G135" s="11">
        <f t="shared" si="3"/>
        <v>25.92</v>
      </c>
    </row>
    <row r="136" spans="1:7">
      <c r="A136" s="127"/>
      <c r="B136" s="20">
        <v>20261</v>
      </c>
      <c r="C136" s="6" t="s">
        <v>129</v>
      </c>
      <c r="D136" s="18">
        <v>3</v>
      </c>
      <c r="E136" s="20" t="s">
        <v>22</v>
      </c>
      <c r="F136" s="18">
        <v>17.05</v>
      </c>
      <c r="G136" s="11">
        <f t="shared" si="3"/>
        <v>51.150000000000006</v>
      </c>
    </row>
    <row r="137" spans="1:7">
      <c r="A137" s="127"/>
      <c r="B137" s="20">
        <v>7097</v>
      </c>
      <c r="C137" s="6" t="s">
        <v>130</v>
      </c>
      <c r="D137" s="18">
        <v>1</v>
      </c>
      <c r="E137" s="20" t="s">
        <v>22</v>
      </c>
      <c r="F137" s="18">
        <v>3.88</v>
      </c>
      <c r="G137" s="11">
        <f t="shared" si="3"/>
        <v>3.88</v>
      </c>
    </row>
    <row r="138" spans="1:7">
      <c r="A138" s="127"/>
      <c r="B138" s="20">
        <v>9838</v>
      </c>
      <c r="C138" s="6" t="s">
        <v>131</v>
      </c>
      <c r="D138" s="18">
        <v>1</v>
      </c>
      <c r="E138" s="20" t="s">
        <v>22</v>
      </c>
      <c r="F138" s="18">
        <v>4.47</v>
      </c>
      <c r="G138" s="11">
        <f t="shared" si="3"/>
        <v>4.47</v>
      </c>
    </row>
    <row r="139" spans="1:7">
      <c r="A139" s="127"/>
      <c r="B139" s="20">
        <v>3281</v>
      </c>
      <c r="C139" s="6" t="s">
        <v>132</v>
      </c>
      <c r="D139" s="18">
        <v>1</v>
      </c>
      <c r="E139" s="20" t="s">
        <v>22</v>
      </c>
      <c r="F139" s="18">
        <v>560.39</v>
      </c>
      <c r="G139" s="11">
        <f t="shared" si="3"/>
        <v>560.39</v>
      </c>
    </row>
    <row r="140" spans="1:7">
      <c r="A140" s="127"/>
      <c r="B140" s="20">
        <v>3282</v>
      </c>
      <c r="C140" s="6" t="s">
        <v>133</v>
      </c>
      <c r="D140" s="18">
        <v>1</v>
      </c>
      <c r="E140" s="20" t="s">
        <v>22</v>
      </c>
      <c r="F140" s="18">
        <v>498.61</v>
      </c>
      <c r="G140" s="11">
        <f t="shared" si="3"/>
        <v>498.61</v>
      </c>
    </row>
    <row r="141" spans="1:7" ht="15.75">
      <c r="A141" s="128"/>
      <c r="B141" s="27"/>
      <c r="C141" s="104"/>
      <c r="D141" s="105"/>
      <c r="E141" s="106"/>
      <c r="F141" s="9"/>
      <c r="G141" s="107"/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7"/>
    </row>
    <row r="143" spans="1:7" ht="16.5" thickBot="1">
      <c r="A143" s="124">
        <v>8</v>
      </c>
      <c r="B143" s="131"/>
      <c r="C143" s="115" t="s">
        <v>60</v>
      </c>
      <c r="D143" s="113"/>
      <c r="E143" s="112"/>
      <c r="F143" s="132"/>
      <c r="G143" s="114"/>
    </row>
    <row r="144" spans="1:7">
      <c r="A144" s="125"/>
      <c r="B144" s="20">
        <v>2689</v>
      </c>
      <c r="C144" s="6" t="s">
        <v>61</v>
      </c>
      <c r="D144" s="18">
        <v>3.5</v>
      </c>
      <c r="E144" s="20" t="s">
        <v>21</v>
      </c>
      <c r="F144" s="18">
        <v>0.97</v>
      </c>
      <c r="G144" s="11">
        <f t="shared" ref="G144:G166" si="4">SUM(D144*F144)</f>
        <v>3.395</v>
      </c>
    </row>
    <row r="145" spans="1:7">
      <c r="A145" s="125"/>
      <c r="B145" s="20">
        <v>2688</v>
      </c>
      <c r="C145" s="6" t="s">
        <v>62</v>
      </c>
      <c r="D145" s="18">
        <v>18</v>
      </c>
      <c r="E145" s="20" t="s">
        <v>21</v>
      </c>
      <c r="F145" s="18">
        <v>1.28</v>
      </c>
      <c r="G145" s="11">
        <f t="shared" si="4"/>
        <v>23.04</v>
      </c>
    </row>
    <row r="146" spans="1:7">
      <c r="A146" s="125"/>
      <c r="B146" s="20">
        <v>83407</v>
      </c>
      <c r="C146" s="6" t="s">
        <v>63</v>
      </c>
      <c r="D146" s="18">
        <v>20</v>
      </c>
      <c r="E146" s="20" t="s">
        <v>21</v>
      </c>
      <c r="F146" s="18">
        <v>13.5</v>
      </c>
      <c r="G146" s="11">
        <f t="shared" si="4"/>
        <v>270</v>
      </c>
    </row>
    <row r="147" spans="1:7">
      <c r="A147" s="125"/>
      <c r="B147" s="20">
        <v>107</v>
      </c>
      <c r="C147" s="6" t="s">
        <v>64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125"/>
      <c r="B148" s="20">
        <v>394</v>
      </c>
      <c r="C148" s="6" t="s">
        <v>309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125"/>
      <c r="B149" s="20">
        <v>1872</v>
      </c>
      <c r="C149" s="6" t="s">
        <v>65</v>
      </c>
      <c r="D149" s="18">
        <v>5</v>
      </c>
      <c r="E149" s="20" t="s">
        <v>22</v>
      </c>
      <c r="F149" s="18">
        <v>1.44</v>
      </c>
      <c r="G149" s="11">
        <f t="shared" si="4"/>
        <v>7.1999999999999993</v>
      </c>
    </row>
    <row r="150" spans="1:7">
      <c r="A150" s="125"/>
      <c r="B150" s="20">
        <v>993</v>
      </c>
      <c r="C150" s="6" t="s">
        <v>66</v>
      </c>
      <c r="D150" s="18">
        <v>145</v>
      </c>
      <c r="E150" s="20" t="s">
        <v>21</v>
      </c>
      <c r="F150" s="18">
        <v>1.37</v>
      </c>
      <c r="G150" s="11">
        <f t="shared" si="4"/>
        <v>198.65</v>
      </c>
    </row>
    <row r="151" spans="1:7">
      <c r="A151" s="125"/>
      <c r="B151" s="20">
        <v>1022</v>
      </c>
      <c r="C151" s="6" t="s">
        <v>67</v>
      </c>
      <c r="D151" s="18">
        <v>25</v>
      </c>
      <c r="E151" s="20" t="s">
        <v>21</v>
      </c>
      <c r="F151" s="18">
        <v>1.76</v>
      </c>
      <c r="G151" s="11">
        <f t="shared" si="4"/>
        <v>44</v>
      </c>
    </row>
    <row r="152" spans="1:7">
      <c r="A152" s="125"/>
      <c r="B152" s="20">
        <v>994</v>
      </c>
      <c r="C152" s="6" t="s">
        <v>68</v>
      </c>
      <c r="D152" s="18">
        <v>15</v>
      </c>
      <c r="E152" s="20" t="s">
        <v>21</v>
      </c>
      <c r="F152" s="18">
        <v>3.66</v>
      </c>
      <c r="G152" s="11">
        <f t="shared" si="4"/>
        <v>54.900000000000006</v>
      </c>
    </row>
    <row r="153" spans="1:7">
      <c r="A153" s="125"/>
      <c r="B153" s="20">
        <v>20256</v>
      </c>
      <c r="C153" s="6" t="s">
        <v>69</v>
      </c>
      <c r="D153" s="18">
        <v>40</v>
      </c>
      <c r="E153" s="20" t="s">
        <v>22</v>
      </c>
      <c r="F153" s="18">
        <v>2.63</v>
      </c>
      <c r="G153" s="11">
        <f t="shared" si="4"/>
        <v>105.19999999999999</v>
      </c>
    </row>
    <row r="154" spans="1:7">
      <c r="A154" s="125"/>
      <c r="B154" s="20">
        <v>20009</v>
      </c>
      <c r="C154" s="6" t="s">
        <v>70</v>
      </c>
      <c r="D154" s="18">
        <v>2</v>
      </c>
      <c r="E154" s="20" t="s">
        <v>22</v>
      </c>
      <c r="F154" s="18">
        <v>6.02</v>
      </c>
      <c r="G154" s="11">
        <f t="shared" si="4"/>
        <v>12.04</v>
      </c>
    </row>
    <row r="155" spans="1:7">
      <c r="A155" s="125"/>
      <c r="B155" s="20">
        <v>20010</v>
      </c>
      <c r="C155" s="6" t="s">
        <v>71</v>
      </c>
      <c r="D155" s="18">
        <v>1</v>
      </c>
      <c r="E155" s="20" t="s">
        <v>22</v>
      </c>
      <c r="F155" s="18">
        <v>6.05</v>
      </c>
      <c r="G155" s="11">
        <f t="shared" si="4"/>
        <v>6.05</v>
      </c>
    </row>
    <row r="156" spans="1:7">
      <c r="A156" s="125"/>
      <c r="B156" s="20">
        <v>20011</v>
      </c>
      <c r="C156" s="6" t="s">
        <v>72</v>
      </c>
      <c r="D156" s="18">
        <v>1</v>
      </c>
      <c r="E156" s="20" t="s">
        <v>22</v>
      </c>
      <c r="F156" s="18">
        <v>6.21</v>
      </c>
      <c r="G156" s="11">
        <f t="shared" si="4"/>
        <v>6.21</v>
      </c>
    </row>
    <row r="157" spans="1:7">
      <c r="A157" s="125"/>
      <c r="B157" s="20" t="s">
        <v>73</v>
      </c>
      <c r="C157" s="6" t="s">
        <v>74</v>
      </c>
      <c r="D157" s="18">
        <v>1</v>
      </c>
      <c r="E157" s="20" t="s">
        <v>22</v>
      </c>
      <c r="F157" s="18">
        <v>12.61</v>
      </c>
      <c r="G157" s="11">
        <f t="shared" si="4"/>
        <v>12.61</v>
      </c>
    </row>
    <row r="158" spans="1:7">
      <c r="A158" s="125"/>
      <c r="B158" s="20">
        <v>7529</v>
      </c>
      <c r="C158" s="6" t="s">
        <v>75</v>
      </c>
      <c r="D158" s="18">
        <v>3</v>
      </c>
      <c r="E158" s="20" t="s">
        <v>22</v>
      </c>
      <c r="F158" s="18">
        <v>12.23</v>
      </c>
      <c r="G158" s="11">
        <f t="shared" si="4"/>
        <v>36.69</v>
      </c>
    </row>
    <row r="159" spans="1:7">
      <c r="A159" s="125"/>
      <c r="B159" s="20">
        <v>12147</v>
      </c>
      <c r="C159" s="6" t="s">
        <v>76</v>
      </c>
      <c r="D159" s="18">
        <v>6</v>
      </c>
      <c r="E159" s="20" t="s">
        <v>22</v>
      </c>
      <c r="F159" s="18">
        <v>8.08</v>
      </c>
      <c r="G159" s="11">
        <f t="shared" si="4"/>
        <v>48.480000000000004</v>
      </c>
    </row>
    <row r="160" spans="1:7">
      <c r="A160" s="125"/>
      <c r="B160" s="20">
        <v>7562</v>
      </c>
      <c r="C160" s="6" t="s">
        <v>77</v>
      </c>
      <c r="D160" s="18">
        <v>1</v>
      </c>
      <c r="E160" s="20" t="s">
        <v>22</v>
      </c>
      <c r="F160" s="18">
        <v>7.77</v>
      </c>
      <c r="G160" s="11">
        <f t="shared" si="4"/>
        <v>7.77</v>
      </c>
    </row>
    <row r="161" spans="1:7" ht="26.25">
      <c r="A161" s="125"/>
      <c r="B161" s="20">
        <v>7562</v>
      </c>
      <c r="C161" s="23" t="s">
        <v>78</v>
      </c>
      <c r="D161" s="24">
        <v>2</v>
      </c>
      <c r="E161" s="22" t="s">
        <v>22</v>
      </c>
      <c r="F161" s="24">
        <v>7.77</v>
      </c>
      <c r="G161" s="25">
        <f t="shared" si="4"/>
        <v>15.54</v>
      </c>
    </row>
    <row r="162" spans="1:7" ht="26.25">
      <c r="A162" s="125"/>
      <c r="B162" s="22">
        <v>7560</v>
      </c>
      <c r="C162" s="23" t="s">
        <v>79</v>
      </c>
      <c r="D162" s="24">
        <v>1</v>
      </c>
      <c r="E162" s="22" t="s">
        <v>22</v>
      </c>
      <c r="F162" s="24">
        <v>11.67</v>
      </c>
      <c r="G162" s="25">
        <f t="shared" si="4"/>
        <v>11.67</v>
      </c>
    </row>
    <row r="163" spans="1:7">
      <c r="A163" s="125"/>
      <c r="B163" s="26">
        <v>7549</v>
      </c>
      <c r="C163" s="6" t="s">
        <v>80</v>
      </c>
      <c r="D163" s="18">
        <v>1</v>
      </c>
      <c r="E163" s="20" t="s">
        <v>22</v>
      </c>
      <c r="F163" s="18">
        <v>1.57</v>
      </c>
      <c r="G163" s="11">
        <f t="shared" si="4"/>
        <v>1.57</v>
      </c>
    </row>
    <row r="164" spans="1:7">
      <c r="A164" s="125"/>
      <c r="B164" s="26" t="s">
        <v>20</v>
      </c>
      <c r="C164" s="6" t="s">
        <v>81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125"/>
      <c r="B165" s="20" t="s">
        <v>20</v>
      </c>
      <c r="C165" s="6" t="s">
        <v>82</v>
      </c>
      <c r="D165" s="18">
        <v>6</v>
      </c>
      <c r="E165" s="20" t="s">
        <v>22</v>
      </c>
      <c r="F165" s="18">
        <v>6</v>
      </c>
      <c r="G165" s="11">
        <f t="shared" si="4"/>
        <v>36</v>
      </c>
    </row>
    <row r="166" spans="1:7">
      <c r="A166" s="125"/>
      <c r="B166" s="20">
        <v>13392</v>
      </c>
      <c r="C166" s="6" t="s">
        <v>83</v>
      </c>
      <c r="D166" s="18">
        <v>1</v>
      </c>
      <c r="E166" s="20" t="s">
        <v>22</v>
      </c>
      <c r="F166" s="18">
        <v>83.39</v>
      </c>
      <c r="G166" s="11">
        <f t="shared" si="4"/>
        <v>83.39</v>
      </c>
    </row>
    <row r="167" spans="1:7" ht="15.75" thickBot="1">
      <c r="A167" s="126"/>
      <c r="B167" s="14"/>
      <c r="C167" s="13"/>
      <c r="D167" s="15"/>
      <c r="E167" s="16"/>
      <c r="F167" s="116" t="s">
        <v>10</v>
      </c>
      <c r="G167" s="120">
        <f>SUM(G144:G166)</f>
        <v>1031.4449999999999</v>
      </c>
    </row>
    <row r="168" spans="1:7" ht="16.5" thickBot="1">
      <c r="A168" s="124">
        <v>9</v>
      </c>
      <c r="B168" s="134"/>
      <c r="C168" s="115" t="s">
        <v>277</v>
      </c>
      <c r="D168" s="113"/>
      <c r="E168" s="112"/>
      <c r="F168" s="132"/>
      <c r="G168" s="114"/>
    </row>
    <row r="169" spans="1:7">
      <c r="A169" s="127"/>
      <c r="B169" s="20">
        <v>10422</v>
      </c>
      <c r="C169" s="6" t="s">
        <v>134</v>
      </c>
      <c r="D169" s="18">
        <v>1</v>
      </c>
      <c r="E169" s="20" t="s">
        <v>22</v>
      </c>
      <c r="F169" s="18">
        <v>207.73</v>
      </c>
      <c r="G169" s="11">
        <f>SUM(D169*F169)</f>
        <v>207.73</v>
      </c>
    </row>
    <row r="170" spans="1:7">
      <c r="A170" s="127"/>
      <c r="B170" s="20">
        <v>10425</v>
      </c>
      <c r="C170" s="6" t="s">
        <v>135</v>
      </c>
      <c r="D170" s="18">
        <v>1</v>
      </c>
      <c r="E170" s="20" t="s">
        <v>22</v>
      </c>
      <c r="F170" s="18">
        <v>37.11</v>
      </c>
      <c r="G170" s="11">
        <f>SUM(D170*F170)</f>
        <v>37.11</v>
      </c>
    </row>
    <row r="171" spans="1:7">
      <c r="A171" s="127"/>
      <c r="B171" s="20">
        <v>11822</v>
      </c>
      <c r="C171" s="6" t="s">
        <v>136</v>
      </c>
      <c r="D171" s="18">
        <v>1</v>
      </c>
      <c r="E171" s="20" t="s">
        <v>22</v>
      </c>
      <c r="F171" s="18">
        <v>6.84</v>
      </c>
      <c r="G171" s="11">
        <f>SUM(D171*F171)</f>
        <v>6.84</v>
      </c>
    </row>
    <row r="172" spans="1:7">
      <c r="A172" s="127"/>
      <c r="B172" s="20">
        <v>11831</v>
      </c>
      <c r="C172" s="6" t="s">
        <v>137</v>
      </c>
      <c r="D172" s="18">
        <v>2</v>
      </c>
      <c r="E172" s="20" t="s">
        <v>22</v>
      </c>
      <c r="F172" s="18">
        <v>6.54</v>
      </c>
      <c r="G172" s="11">
        <f>SUM(D172*F172)</f>
        <v>13.08</v>
      </c>
    </row>
    <row r="173" spans="1:7">
      <c r="A173" s="127"/>
      <c r="B173" s="20">
        <v>20266</v>
      </c>
      <c r="C173" s="6" t="s">
        <v>138</v>
      </c>
      <c r="D173" s="18">
        <v>1</v>
      </c>
      <c r="E173" s="20" t="s">
        <v>22</v>
      </c>
      <c r="F173" s="18">
        <v>34.36</v>
      </c>
      <c r="G173" s="11">
        <f>SUM(D173*F173)</f>
        <v>34.36</v>
      </c>
    </row>
    <row r="174" spans="1:7">
      <c r="A174" s="129"/>
      <c r="B174" s="14"/>
      <c r="C174" s="13"/>
      <c r="D174" s="117"/>
      <c r="E174" s="118"/>
      <c r="F174" s="119" t="s">
        <v>10</v>
      </c>
      <c r="G174" s="121">
        <f>SUM(G169:G173)</f>
        <v>299.12</v>
      </c>
    </row>
    <row r="175" spans="1:7">
      <c r="A175" s="129"/>
      <c r="B175" s="14"/>
      <c r="C175" s="13"/>
      <c r="D175" s="13"/>
      <c r="E175" s="34"/>
      <c r="F175" s="100"/>
      <c r="G175" s="101"/>
    </row>
    <row r="176" spans="1:7" ht="15.75" thickBot="1">
      <c r="A176" s="130"/>
      <c r="B176" s="14"/>
      <c r="C176" s="13"/>
      <c r="D176" s="13"/>
      <c r="E176" s="34"/>
      <c r="F176" s="100"/>
      <c r="G176" s="101"/>
    </row>
    <row r="177" spans="1:7" ht="16.5" thickBot="1">
      <c r="A177" s="135"/>
      <c r="B177" s="136"/>
      <c r="C177" s="110"/>
      <c r="D177" s="113"/>
      <c r="E177" s="138" t="s">
        <v>139</v>
      </c>
      <c r="F177" s="165"/>
      <c r="G177" s="166"/>
    </row>
    <row r="178" spans="1:7">
      <c r="A178" s="103" t="s">
        <v>278</v>
      </c>
      <c r="B178" s="102"/>
      <c r="C178" s="102"/>
      <c r="E178" s="28"/>
    </row>
    <row r="179" spans="1:7" ht="15.75" thickBot="1">
      <c r="A179" s="167" t="s">
        <v>279</v>
      </c>
      <c r="B179" s="167"/>
      <c r="C179" s="167"/>
      <c r="D179" s="167"/>
      <c r="E179" s="167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140</v>
      </c>
      <c r="C183" s="13"/>
      <c r="D183" s="13" t="s">
        <v>141</v>
      </c>
      <c r="E183" s="34"/>
      <c r="F183" s="13"/>
      <c r="G183" s="35"/>
    </row>
    <row r="184" spans="1:7">
      <c r="A184" s="12"/>
      <c r="B184" s="14"/>
      <c r="C184" s="13"/>
      <c r="D184" s="13" t="s">
        <v>142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83"/>
  <sheetViews>
    <sheetView topLeftCell="A55" workbookViewId="0"/>
  </sheetViews>
  <sheetFormatPr defaultRowHeight="15"/>
  <cols>
    <col min="1" max="1" width="5.85546875" customWidth="1"/>
    <col min="2" max="2" width="76.42578125" bestFit="1" customWidth="1"/>
    <col min="3" max="3" width="7.85546875" customWidth="1"/>
    <col min="4" max="4" width="8.140625" customWidth="1"/>
    <col min="5" max="5" width="12.140625" customWidth="1"/>
    <col min="6" max="6" width="10.5703125" bestFit="1" customWidth="1"/>
    <col min="7" max="7" width="13.85546875" customWidth="1"/>
  </cols>
  <sheetData>
    <row r="1" spans="1:7" ht="26.25" thickBot="1">
      <c r="A1" s="42" t="s">
        <v>143</v>
      </c>
      <c r="B1" s="43" t="s">
        <v>144</v>
      </c>
      <c r="C1" s="42" t="s">
        <v>3</v>
      </c>
      <c r="D1" s="44" t="s">
        <v>145</v>
      </c>
      <c r="E1" s="42" t="s">
        <v>146</v>
      </c>
      <c r="F1" s="44" t="s">
        <v>147</v>
      </c>
      <c r="G1" s="45" t="s">
        <v>148</v>
      </c>
    </row>
    <row r="2" spans="1:7" ht="15.75" thickBot="1">
      <c r="A2" s="170"/>
      <c r="B2" s="170"/>
      <c r="C2" s="170"/>
      <c r="D2" s="170"/>
      <c r="E2" s="170"/>
      <c r="F2" s="170"/>
      <c r="G2" s="170"/>
    </row>
    <row r="3" spans="1:7" ht="15.75" thickBot="1">
      <c r="A3" s="42">
        <v>1</v>
      </c>
      <c r="B3" s="46" t="s">
        <v>149</v>
      </c>
      <c r="C3" s="47"/>
      <c r="D3" s="48"/>
      <c r="E3" s="48"/>
      <c r="F3" s="48"/>
      <c r="G3" s="49"/>
    </row>
    <row r="4" spans="1:7">
      <c r="A4" s="50" t="s">
        <v>150</v>
      </c>
      <c r="B4" s="51" t="s">
        <v>151</v>
      </c>
      <c r="C4" s="52" t="s">
        <v>9</v>
      </c>
      <c r="D4" s="53">
        <v>8.1999999999999993</v>
      </c>
      <c r="E4" s="53" t="s">
        <v>152</v>
      </c>
      <c r="F4" s="54">
        <v>2.23</v>
      </c>
      <c r="G4" s="55">
        <f t="shared" ref="G4:G6" si="0">F4*D4</f>
        <v>18.285999999999998</v>
      </c>
    </row>
    <row r="5" spans="1:7">
      <c r="A5" s="50" t="s">
        <v>153</v>
      </c>
      <c r="B5" s="56" t="s">
        <v>154</v>
      </c>
      <c r="C5" s="57" t="s">
        <v>9</v>
      </c>
      <c r="D5" s="58">
        <v>4.18</v>
      </c>
      <c r="E5" s="53" t="s">
        <v>8</v>
      </c>
      <c r="F5" s="54">
        <v>2.2799999999999998</v>
      </c>
      <c r="G5" s="55">
        <f t="shared" si="0"/>
        <v>9.5303999999999984</v>
      </c>
    </row>
    <row r="6" spans="1:7">
      <c r="A6" s="50" t="s">
        <v>155</v>
      </c>
      <c r="B6" s="56" t="s">
        <v>156</v>
      </c>
      <c r="C6" s="57" t="s">
        <v>157</v>
      </c>
      <c r="D6" s="58">
        <v>1</v>
      </c>
      <c r="E6" s="53" t="s">
        <v>158</v>
      </c>
      <c r="F6" s="54">
        <v>14.88</v>
      </c>
      <c r="G6" s="55">
        <f t="shared" si="0"/>
        <v>14.88</v>
      </c>
    </row>
    <row r="7" spans="1:7">
      <c r="A7" s="59"/>
      <c r="B7" s="60"/>
      <c r="C7" s="61"/>
      <c r="D7" s="168" t="s">
        <v>159</v>
      </c>
      <c r="E7" s="168"/>
      <c r="F7" s="169"/>
      <c r="G7" s="62">
        <f>SUM(G4:G6)</f>
        <v>42.696399999999997</v>
      </c>
    </row>
    <row r="8" spans="1:7" ht="15.75" thickBot="1">
      <c r="A8" s="63"/>
      <c r="B8" s="64"/>
      <c r="C8" s="63"/>
      <c r="D8" s="65"/>
      <c r="E8" s="65"/>
      <c r="F8" s="65"/>
      <c r="G8" s="65"/>
    </row>
    <row r="9" spans="1:7" ht="15.75" thickBot="1">
      <c r="A9" s="42">
        <v>2</v>
      </c>
      <c r="B9" s="66" t="s">
        <v>160</v>
      </c>
      <c r="C9" s="47"/>
      <c r="D9" s="48"/>
      <c r="E9" s="48"/>
      <c r="F9" s="48"/>
      <c r="G9" s="49"/>
    </row>
    <row r="10" spans="1:7">
      <c r="A10" s="50" t="s">
        <v>161</v>
      </c>
      <c r="B10" s="56" t="s">
        <v>162</v>
      </c>
      <c r="C10" s="57" t="s">
        <v>11</v>
      </c>
      <c r="D10" s="58">
        <v>0.35</v>
      </c>
      <c r="E10" s="67">
        <v>73406</v>
      </c>
      <c r="F10" s="55">
        <v>370.16</v>
      </c>
      <c r="G10" s="55">
        <f>F10*D10</f>
        <v>129.55600000000001</v>
      </c>
    </row>
    <row r="11" spans="1:7">
      <c r="A11" s="50" t="s">
        <v>163</v>
      </c>
      <c r="B11" s="56" t="s">
        <v>164</v>
      </c>
      <c r="C11" s="57" t="s">
        <v>9</v>
      </c>
      <c r="D11" s="58">
        <v>3</v>
      </c>
      <c r="E11" s="67">
        <v>5622</v>
      </c>
      <c r="F11" s="55">
        <v>2.4500000000000002</v>
      </c>
      <c r="G11" s="55">
        <f>F11*D11</f>
        <v>7.3500000000000005</v>
      </c>
    </row>
    <row r="12" spans="1:7">
      <c r="A12" s="50" t="s">
        <v>165</v>
      </c>
      <c r="B12" s="56" t="s">
        <v>166</v>
      </c>
      <c r="C12" s="57" t="s">
        <v>9</v>
      </c>
      <c r="D12" s="58">
        <v>3</v>
      </c>
      <c r="E12" s="67" t="s">
        <v>12</v>
      </c>
      <c r="F12" s="55">
        <v>4.7300000000000004</v>
      </c>
      <c r="G12" s="55">
        <f t="shared" ref="G12:G16" si="1">F12*D12</f>
        <v>14.190000000000001</v>
      </c>
    </row>
    <row r="13" spans="1:7">
      <c r="A13" s="50" t="s">
        <v>167</v>
      </c>
      <c r="B13" s="68" t="s">
        <v>168</v>
      </c>
      <c r="C13" s="57" t="s">
        <v>9</v>
      </c>
      <c r="D13" s="58">
        <v>3</v>
      </c>
      <c r="E13" s="67" t="s">
        <v>169</v>
      </c>
      <c r="F13" s="55">
        <v>20.39</v>
      </c>
      <c r="G13" s="55">
        <f t="shared" si="1"/>
        <v>61.17</v>
      </c>
    </row>
    <row r="14" spans="1:7">
      <c r="A14" s="50" t="s">
        <v>170</v>
      </c>
      <c r="B14" s="56" t="s">
        <v>171</v>
      </c>
      <c r="C14" s="57" t="s">
        <v>9</v>
      </c>
      <c r="D14" s="58">
        <v>3</v>
      </c>
      <c r="E14" s="67" t="s">
        <v>172</v>
      </c>
      <c r="F14" s="69">
        <v>26.18</v>
      </c>
      <c r="G14" s="55">
        <f t="shared" si="1"/>
        <v>78.539999999999992</v>
      </c>
    </row>
    <row r="15" spans="1:7" ht="25.5">
      <c r="A15" s="50" t="s">
        <v>173</v>
      </c>
      <c r="B15" s="56" t="s">
        <v>174</v>
      </c>
      <c r="C15" s="57" t="s">
        <v>9</v>
      </c>
      <c r="D15" s="58">
        <v>3.55</v>
      </c>
      <c r="E15" s="67" t="s">
        <v>175</v>
      </c>
      <c r="F15" s="69">
        <v>5.82</v>
      </c>
      <c r="G15" s="55">
        <f t="shared" si="1"/>
        <v>20.661000000000001</v>
      </c>
    </row>
    <row r="16" spans="1:7">
      <c r="A16" s="50" t="s">
        <v>176</v>
      </c>
      <c r="B16" s="56" t="s">
        <v>177</v>
      </c>
      <c r="C16" s="57" t="s">
        <v>9</v>
      </c>
      <c r="D16" s="58">
        <v>0.5</v>
      </c>
      <c r="E16" s="67" t="s">
        <v>178</v>
      </c>
      <c r="F16" s="69">
        <v>26.07</v>
      </c>
      <c r="G16" s="55">
        <f t="shared" si="1"/>
        <v>13.035</v>
      </c>
    </row>
    <row r="17" spans="1:7">
      <c r="A17" s="59"/>
      <c r="B17" s="60"/>
      <c r="C17" s="61"/>
      <c r="D17" s="168" t="s">
        <v>179</v>
      </c>
      <c r="E17" s="168"/>
      <c r="F17" s="169"/>
      <c r="G17" s="62">
        <f>SUM(G10:G16)</f>
        <v>324.50200000000007</v>
      </c>
    </row>
    <row r="18" spans="1:7" ht="15.75" thickBot="1">
      <c r="A18" s="70"/>
      <c r="B18" s="71"/>
      <c r="C18" s="70"/>
      <c r="D18" s="72"/>
      <c r="E18" s="72"/>
      <c r="F18" s="73"/>
      <c r="G18" s="74"/>
    </row>
    <row r="19" spans="1:7" ht="15.75" thickBot="1">
      <c r="A19" s="75">
        <v>3</v>
      </c>
      <c r="B19" s="66" t="s">
        <v>180</v>
      </c>
      <c r="C19" s="47"/>
      <c r="D19" s="48"/>
      <c r="E19" s="48"/>
      <c r="F19" s="48"/>
      <c r="G19" s="76"/>
    </row>
    <row r="20" spans="1:7">
      <c r="A20" s="50" t="s">
        <v>181</v>
      </c>
      <c r="B20" s="56" t="s">
        <v>182</v>
      </c>
      <c r="C20" s="57" t="s">
        <v>11</v>
      </c>
      <c r="D20" s="58">
        <v>0.41</v>
      </c>
      <c r="E20" s="67">
        <v>72920</v>
      </c>
      <c r="F20" s="54">
        <v>11.47</v>
      </c>
      <c r="G20" s="55">
        <f>F20*D20</f>
        <v>4.7027000000000001</v>
      </c>
    </row>
    <row r="21" spans="1:7">
      <c r="A21" s="59"/>
      <c r="B21" s="60"/>
      <c r="C21" s="61"/>
      <c r="D21" s="168" t="s">
        <v>183</v>
      </c>
      <c r="E21" s="168"/>
      <c r="F21" s="169"/>
      <c r="G21" s="62">
        <f>SUM(G20:G20)</f>
        <v>4.7027000000000001</v>
      </c>
    </row>
    <row r="22" spans="1:7" ht="15.75" thickBot="1">
      <c r="A22" s="70"/>
      <c r="B22" s="71"/>
      <c r="C22" s="70"/>
      <c r="D22" s="72"/>
      <c r="E22" s="72"/>
      <c r="F22" s="73"/>
      <c r="G22" s="74"/>
    </row>
    <row r="23" spans="1:7" ht="15.75" thickBot="1">
      <c r="A23" s="42">
        <v>4</v>
      </c>
      <c r="B23" s="66" t="s">
        <v>184</v>
      </c>
      <c r="C23" s="47"/>
      <c r="D23" s="48"/>
      <c r="E23" s="48"/>
      <c r="F23" s="48"/>
      <c r="G23" s="76"/>
    </row>
    <row r="24" spans="1:7" ht="25.5">
      <c r="A24" s="50" t="s">
        <v>185</v>
      </c>
      <c r="B24" s="56" t="s">
        <v>186</v>
      </c>
      <c r="C24" s="57" t="s">
        <v>9</v>
      </c>
      <c r="D24" s="58">
        <v>19.350000000000001</v>
      </c>
      <c r="E24" s="58" t="s">
        <v>187</v>
      </c>
      <c r="F24" s="77">
        <v>34.21</v>
      </c>
      <c r="G24" s="78">
        <f>F24*D24</f>
        <v>661.96350000000007</v>
      </c>
    </row>
    <row r="25" spans="1:7">
      <c r="A25" s="50" t="s">
        <v>188</v>
      </c>
      <c r="B25" s="56" t="s">
        <v>189</v>
      </c>
      <c r="C25" s="57" t="s">
        <v>9</v>
      </c>
      <c r="D25" s="79">
        <v>38.700000000000003</v>
      </c>
      <c r="E25" s="80" t="s">
        <v>190</v>
      </c>
      <c r="F25" s="81">
        <v>3.72</v>
      </c>
      <c r="G25" s="78">
        <f>F25*D25</f>
        <v>143.96400000000003</v>
      </c>
    </row>
    <row r="26" spans="1:7">
      <c r="A26" s="50" t="s">
        <v>191</v>
      </c>
      <c r="B26" s="56" t="s">
        <v>192</v>
      </c>
      <c r="C26" s="57" t="s">
        <v>9</v>
      </c>
      <c r="D26" s="58">
        <v>38.700000000000003</v>
      </c>
      <c r="E26" s="80" t="s">
        <v>193</v>
      </c>
      <c r="F26" s="81">
        <v>24.53</v>
      </c>
      <c r="G26" s="78">
        <f>F26*D26</f>
        <v>949.31100000000015</v>
      </c>
    </row>
    <row r="27" spans="1:7">
      <c r="A27" s="59"/>
      <c r="B27" s="60"/>
      <c r="C27" s="61"/>
      <c r="D27" s="168" t="s">
        <v>194</v>
      </c>
      <c r="E27" s="168"/>
      <c r="F27" s="169"/>
      <c r="G27" s="82">
        <f>SUM(G24:G26)</f>
        <v>1755.2385000000004</v>
      </c>
    </row>
    <row r="28" spans="1:7" ht="15.75" thickBot="1">
      <c r="A28" s="70"/>
      <c r="B28" s="71"/>
      <c r="C28" s="70"/>
      <c r="D28" s="83"/>
      <c r="E28" s="83"/>
      <c r="F28" s="83"/>
      <c r="G28" s="84"/>
    </row>
    <row r="29" spans="1:7" ht="15.75" thickBot="1">
      <c r="A29" s="42">
        <v>5</v>
      </c>
      <c r="B29" s="66" t="s">
        <v>39</v>
      </c>
      <c r="C29" s="47"/>
      <c r="D29" s="48"/>
      <c r="E29" s="48"/>
      <c r="F29" s="48"/>
      <c r="G29" s="76"/>
    </row>
    <row r="30" spans="1:7">
      <c r="A30" s="50" t="s">
        <v>195</v>
      </c>
      <c r="B30" s="56" t="s">
        <v>196</v>
      </c>
      <c r="C30" s="57" t="s">
        <v>9</v>
      </c>
      <c r="D30" s="58">
        <v>7.42</v>
      </c>
      <c r="E30" s="85">
        <v>72081</v>
      </c>
      <c r="F30" s="86">
        <v>47.62</v>
      </c>
      <c r="G30" s="78">
        <f>F30*D30</f>
        <v>353.34039999999999</v>
      </c>
    </row>
    <row r="31" spans="1:7">
      <c r="A31" s="50" t="s">
        <v>197</v>
      </c>
      <c r="B31" s="56" t="s">
        <v>198</v>
      </c>
      <c r="C31" s="57" t="s">
        <v>9</v>
      </c>
      <c r="D31" s="58">
        <v>7.42</v>
      </c>
      <c r="E31" s="80" t="s">
        <v>42</v>
      </c>
      <c r="F31" s="86">
        <v>21.83</v>
      </c>
      <c r="G31" s="78">
        <f>F31*D31</f>
        <v>161.97859999999997</v>
      </c>
    </row>
    <row r="32" spans="1:7">
      <c r="A32" s="59"/>
      <c r="B32" s="60"/>
      <c r="C32" s="61"/>
      <c r="D32" s="168" t="s">
        <v>199</v>
      </c>
      <c r="E32" s="168"/>
      <c r="F32" s="169"/>
      <c r="G32" s="82">
        <f>SUM(G30:G31)</f>
        <v>515.31899999999996</v>
      </c>
    </row>
    <row r="33" spans="1:7" ht="15.75" thickBot="1">
      <c r="A33" s="70"/>
      <c r="B33" s="71"/>
      <c r="C33" s="70"/>
      <c r="D33" s="83"/>
      <c r="E33" s="83"/>
      <c r="F33" s="83"/>
      <c r="G33" s="84"/>
    </row>
    <row r="34" spans="1:7" ht="15.75" thickBot="1">
      <c r="A34" s="42">
        <v>6</v>
      </c>
      <c r="B34" s="66" t="s">
        <v>200</v>
      </c>
      <c r="C34" s="47"/>
      <c r="D34" s="48"/>
      <c r="E34" s="48"/>
      <c r="F34" s="48"/>
      <c r="G34" s="76"/>
    </row>
    <row r="35" spans="1:7">
      <c r="A35" s="87" t="s">
        <v>201</v>
      </c>
      <c r="B35" s="56" t="s">
        <v>202</v>
      </c>
      <c r="C35" s="57" t="s">
        <v>9</v>
      </c>
      <c r="D35" s="58">
        <v>1.28</v>
      </c>
      <c r="E35" s="58" t="s">
        <v>203</v>
      </c>
      <c r="F35" s="86">
        <v>142.06</v>
      </c>
      <c r="G35" s="88">
        <f>F35*D35</f>
        <v>181.83680000000001</v>
      </c>
    </row>
    <row r="36" spans="1:7">
      <c r="A36" s="87" t="s">
        <v>204</v>
      </c>
      <c r="B36" s="56" t="s">
        <v>205</v>
      </c>
      <c r="C36" s="57" t="s">
        <v>9</v>
      </c>
      <c r="D36" s="58">
        <v>0.24</v>
      </c>
      <c r="E36" s="89">
        <v>6103</v>
      </c>
      <c r="F36" s="86">
        <v>424.72</v>
      </c>
      <c r="G36" s="88">
        <f>F36*D36</f>
        <v>101.9328</v>
      </c>
    </row>
    <row r="37" spans="1:7">
      <c r="A37" s="87" t="s">
        <v>206</v>
      </c>
      <c r="B37" s="56" t="s">
        <v>207</v>
      </c>
      <c r="C37" s="57" t="s">
        <v>9</v>
      </c>
      <c r="D37" s="58">
        <v>0.24</v>
      </c>
      <c r="E37" s="89">
        <v>72116</v>
      </c>
      <c r="F37" s="86">
        <v>47.3</v>
      </c>
      <c r="G37" s="88">
        <f>F37*D37</f>
        <v>11.351999999999999</v>
      </c>
    </row>
    <row r="38" spans="1:7">
      <c r="A38" s="87" t="s">
        <v>208</v>
      </c>
      <c r="B38" s="56" t="s">
        <v>209</v>
      </c>
      <c r="C38" s="57" t="s">
        <v>210</v>
      </c>
      <c r="D38" s="58">
        <v>1</v>
      </c>
      <c r="E38" s="89" t="s">
        <v>211</v>
      </c>
      <c r="F38" s="86">
        <v>49.08</v>
      </c>
      <c r="G38" s="88">
        <f>F38*D38</f>
        <v>49.08</v>
      </c>
    </row>
    <row r="39" spans="1:7">
      <c r="A39" s="59"/>
      <c r="B39" s="60"/>
      <c r="C39" s="61"/>
      <c r="D39" s="168" t="s">
        <v>212</v>
      </c>
      <c r="E39" s="168"/>
      <c r="F39" s="169"/>
      <c r="G39" s="82">
        <f>SUM(G35:G38)</f>
        <v>344.20159999999998</v>
      </c>
    </row>
    <row r="40" spans="1:7" ht="15.75" thickBot="1">
      <c r="A40" s="70"/>
      <c r="B40" s="71"/>
      <c r="C40" s="70"/>
      <c r="D40" s="83"/>
      <c r="E40" s="83"/>
      <c r="F40" s="83"/>
      <c r="G40" s="84"/>
    </row>
    <row r="41" spans="1:7" ht="15.75" thickBot="1">
      <c r="A41" s="42">
        <v>7</v>
      </c>
      <c r="B41" s="66" t="s">
        <v>213</v>
      </c>
      <c r="C41" s="47"/>
      <c r="D41" s="48"/>
      <c r="E41" s="48"/>
      <c r="F41" s="48"/>
      <c r="G41" s="76"/>
    </row>
    <row r="42" spans="1:7">
      <c r="A42" s="50" t="s">
        <v>214</v>
      </c>
      <c r="B42" s="56" t="s">
        <v>215</v>
      </c>
      <c r="C42" s="57" t="s">
        <v>9</v>
      </c>
      <c r="D42" s="58">
        <v>38.700000000000003</v>
      </c>
      <c r="E42" s="89" t="s">
        <v>216</v>
      </c>
      <c r="F42" s="77">
        <v>7.7</v>
      </c>
      <c r="G42" s="78">
        <f>F42*D42</f>
        <v>297.99</v>
      </c>
    </row>
    <row r="43" spans="1:7" ht="25.5">
      <c r="A43" s="50" t="s">
        <v>204</v>
      </c>
      <c r="B43" s="56" t="s">
        <v>217</v>
      </c>
      <c r="C43" s="57" t="s">
        <v>9</v>
      </c>
      <c r="D43" s="58">
        <v>3</v>
      </c>
      <c r="E43" s="89">
        <v>6067</v>
      </c>
      <c r="F43" s="77">
        <v>20.2</v>
      </c>
      <c r="G43" s="78">
        <f>F43*D43</f>
        <v>60.599999999999994</v>
      </c>
    </row>
    <row r="44" spans="1:7">
      <c r="A44" s="59"/>
      <c r="B44" s="60"/>
      <c r="C44" s="61"/>
      <c r="D44" s="168" t="s">
        <v>218</v>
      </c>
      <c r="E44" s="168"/>
      <c r="F44" s="169"/>
      <c r="G44" s="82">
        <f>SUM(G42:G43)</f>
        <v>358.59000000000003</v>
      </c>
    </row>
    <row r="45" spans="1:7" ht="15.75" thickBot="1">
      <c r="A45" s="70"/>
      <c r="B45" s="71"/>
      <c r="C45" s="70"/>
      <c r="D45" s="83"/>
      <c r="E45" s="83"/>
      <c r="F45" s="83"/>
      <c r="G45" s="84"/>
    </row>
    <row r="46" spans="1:7" ht="15.75" thickBot="1">
      <c r="A46" s="42">
        <v>8</v>
      </c>
      <c r="B46" s="66" t="s">
        <v>84</v>
      </c>
      <c r="C46" s="47"/>
      <c r="D46" s="48"/>
      <c r="E46" s="48"/>
      <c r="F46" s="48"/>
      <c r="G46" s="76"/>
    </row>
    <row r="47" spans="1:7" ht="25.5">
      <c r="A47" s="50" t="s">
        <v>219</v>
      </c>
      <c r="B47" s="56" t="s">
        <v>220</v>
      </c>
      <c r="C47" s="57" t="s">
        <v>210</v>
      </c>
      <c r="D47" s="58">
        <v>1</v>
      </c>
      <c r="E47" s="89" t="s">
        <v>221</v>
      </c>
      <c r="F47" s="86">
        <v>189.98</v>
      </c>
      <c r="G47" s="78">
        <f>F47*D47</f>
        <v>189.98</v>
      </c>
    </row>
    <row r="48" spans="1:7" ht="25.5">
      <c r="A48" s="50" t="s">
        <v>222</v>
      </c>
      <c r="B48" s="56" t="s">
        <v>223</v>
      </c>
      <c r="C48" s="57" t="s">
        <v>210</v>
      </c>
      <c r="D48" s="58">
        <v>1</v>
      </c>
      <c r="E48" s="89">
        <v>6009</v>
      </c>
      <c r="F48" s="86">
        <v>135.44999999999999</v>
      </c>
      <c r="G48" s="78">
        <f t="shared" ref="G48:G57" si="2">F48*D48</f>
        <v>135.44999999999999</v>
      </c>
    </row>
    <row r="49" spans="1:7">
      <c r="A49" s="50" t="s">
        <v>224</v>
      </c>
      <c r="B49" s="56" t="s">
        <v>225</v>
      </c>
      <c r="C49" s="57" t="s">
        <v>210</v>
      </c>
      <c r="D49" s="58">
        <v>1</v>
      </c>
      <c r="E49" s="89">
        <v>20268</v>
      </c>
      <c r="F49" s="86">
        <v>35.119999999999997</v>
      </c>
      <c r="G49" s="78">
        <f t="shared" si="2"/>
        <v>35.119999999999997</v>
      </c>
    </row>
    <row r="50" spans="1:7">
      <c r="A50" s="50" t="s">
        <v>226</v>
      </c>
      <c r="B50" s="56" t="s">
        <v>227</v>
      </c>
      <c r="C50" s="57" t="s">
        <v>228</v>
      </c>
      <c r="D50" s="58">
        <v>1</v>
      </c>
      <c r="E50" s="89">
        <v>73664</v>
      </c>
      <c r="F50" s="86">
        <v>65.489999999999995</v>
      </c>
      <c r="G50" s="78">
        <f t="shared" si="2"/>
        <v>65.489999999999995</v>
      </c>
    </row>
    <row r="51" spans="1:7">
      <c r="A51" s="50" t="s">
        <v>229</v>
      </c>
      <c r="B51" s="56" t="s">
        <v>230</v>
      </c>
      <c r="C51" s="57" t="s">
        <v>228</v>
      </c>
      <c r="D51" s="58">
        <v>1</v>
      </c>
      <c r="E51" s="89" t="s">
        <v>231</v>
      </c>
      <c r="F51" s="86">
        <v>69.31</v>
      </c>
      <c r="G51" s="78">
        <f t="shared" si="2"/>
        <v>69.31</v>
      </c>
    </row>
    <row r="52" spans="1:7">
      <c r="A52" s="50" t="s">
        <v>232</v>
      </c>
      <c r="B52" s="56" t="s">
        <v>233</v>
      </c>
      <c r="C52" s="57" t="s">
        <v>228</v>
      </c>
      <c r="D52" s="58">
        <v>2</v>
      </c>
      <c r="E52" s="89">
        <v>72438</v>
      </c>
      <c r="F52" s="86">
        <v>4.08</v>
      </c>
      <c r="G52" s="78">
        <f t="shared" si="2"/>
        <v>8.16</v>
      </c>
    </row>
    <row r="53" spans="1:7">
      <c r="A53" s="50" t="s">
        <v>234</v>
      </c>
      <c r="B53" s="56" t="s">
        <v>235</v>
      </c>
      <c r="C53" s="57" t="s">
        <v>21</v>
      </c>
      <c r="D53" s="58">
        <v>10</v>
      </c>
      <c r="E53" s="89" t="s">
        <v>236</v>
      </c>
      <c r="F53" s="86">
        <v>3.48</v>
      </c>
      <c r="G53" s="78">
        <f t="shared" si="2"/>
        <v>34.799999999999997</v>
      </c>
    </row>
    <row r="54" spans="1:7">
      <c r="A54" s="50" t="s">
        <v>237</v>
      </c>
      <c r="B54" s="56" t="s">
        <v>238</v>
      </c>
      <c r="C54" s="57" t="s">
        <v>228</v>
      </c>
      <c r="D54" s="58">
        <v>2</v>
      </c>
      <c r="E54" s="89">
        <v>72691</v>
      </c>
      <c r="F54" s="86">
        <v>4.1500000000000004</v>
      </c>
      <c r="G54" s="78">
        <f t="shared" si="2"/>
        <v>8.3000000000000007</v>
      </c>
    </row>
    <row r="55" spans="1:7">
      <c r="A55" s="50" t="s">
        <v>239</v>
      </c>
      <c r="B55" s="56" t="s">
        <v>240</v>
      </c>
      <c r="C55" s="57" t="s">
        <v>228</v>
      </c>
      <c r="D55" s="58">
        <v>5</v>
      </c>
      <c r="E55" s="89">
        <v>72571</v>
      </c>
      <c r="F55" s="86">
        <v>3.76</v>
      </c>
      <c r="G55" s="78">
        <f t="shared" si="2"/>
        <v>18.799999999999997</v>
      </c>
    </row>
    <row r="56" spans="1:7">
      <c r="A56" s="50" t="s">
        <v>241</v>
      </c>
      <c r="B56" s="56" t="s">
        <v>242</v>
      </c>
      <c r="C56" s="57" t="s">
        <v>228</v>
      </c>
      <c r="D56" s="58">
        <v>3</v>
      </c>
      <c r="E56" s="89">
        <v>73640</v>
      </c>
      <c r="F56" s="86">
        <v>6.98</v>
      </c>
      <c r="G56" s="78">
        <f t="shared" si="2"/>
        <v>20.94</v>
      </c>
    </row>
    <row r="57" spans="1:7" ht="25.5">
      <c r="A57" s="50" t="s">
        <v>243</v>
      </c>
      <c r="B57" s="56" t="s">
        <v>244</v>
      </c>
      <c r="C57" s="57" t="s">
        <v>21</v>
      </c>
      <c r="D57" s="58">
        <v>10</v>
      </c>
      <c r="E57" s="89">
        <v>72135</v>
      </c>
      <c r="F57" s="86">
        <v>14.56</v>
      </c>
      <c r="G57" s="78">
        <f t="shared" si="2"/>
        <v>145.6</v>
      </c>
    </row>
    <row r="58" spans="1:7">
      <c r="A58" s="59"/>
      <c r="B58" s="60"/>
      <c r="C58" s="61"/>
      <c r="D58" s="168" t="s">
        <v>245</v>
      </c>
      <c r="E58" s="168"/>
      <c r="F58" s="169"/>
      <c r="G58" s="82">
        <f>SUM(G47:G57)</f>
        <v>731.94999999999993</v>
      </c>
    </row>
    <row r="59" spans="1:7" ht="15.75" thickBot="1">
      <c r="A59" s="50"/>
      <c r="B59" s="56"/>
      <c r="C59" s="57"/>
      <c r="D59" s="58"/>
      <c r="E59" s="89"/>
      <c r="F59" s="58"/>
      <c r="G59" s="90"/>
    </row>
    <row r="60" spans="1:7" ht="15.75" thickBot="1">
      <c r="A60" s="42">
        <v>9</v>
      </c>
      <c r="B60" s="66" t="s">
        <v>110</v>
      </c>
      <c r="C60" s="47"/>
      <c r="D60" s="48"/>
      <c r="E60" s="48"/>
      <c r="F60" s="48"/>
      <c r="G60" s="76"/>
    </row>
    <row r="61" spans="1:7" ht="25.5">
      <c r="A61" s="50" t="s">
        <v>219</v>
      </c>
      <c r="B61" s="56" t="s">
        <v>246</v>
      </c>
      <c r="C61" s="57" t="s">
        <v>210</v>
      </c>
      <c r="D61" s="58">
        <v>2</v>
      </c>
      <c r="E61" s="89" t="s">
        <v>247</v>
      </c>
      <c r="F61" s="88">
        <v>32</v>
      </c>
      <c r="G61" s="78">
        <f t="shared" ref="G61:G68" si="3">F61*D61</f>
        <v>64</v>
      </c>
    </row>
    <row r="62" spans="1:7">
      <c r="A62" s="50" t="s">
        <v>222</v>
      </c>
      <c r="B62" s="56" t="s">
        <v>248</v>
      </c>
      <c r="C62" s="57" t="s">
        <v>228</v>
      </c>
      <c r="D62" s="58">
        <v>1</v>
      </c>
      <c r="E62" s="89">
        <v>40777</v>
      </c>
      <c r="F62" s="88">
        <v>24.22</v>
      </c>
      <c r="G62" s="78">
        <f t="shared" si="3"/>
        <v>24.22</v>
      </c>
    </row>
    <row r="63" spans="1:7">
      <c r="A63" s="50" t="s">
        <v>224</v>
      </c>
      <c r="B63" s="56" t="s">
        <v>249</v>
      </c>
      <c r="C63" s="57" t="s">
        <v>228</v>
      </c>
      <c r="D63" s="58">
        <v>5</v>
      </c>
      <c r="E63" s="89">
        <v>72558</v>
      </c>
      <c r="F63" s="88">
        <v>6.17</v>
      </c>
      <c r="G63" s="78">
        <f t="shared" si="3"/>
        <v>30.85</v>
      </c>
    </row>
    <row r="64" spans="1:7">
      <c r="A64" s="50" t="s">
        <v>226</v>
      </c>
      <c r="B64" s="56" t="s">
        <v>250</v>
      </c>
      <c r="C64" s="57" t="s">
        <v>21</v>
      </c>
      <c r="D64" s="58">
        <v>9</v>
      </c>
      <c r="E64" s="89">
        <v>6516</v>
      </c>
      <c r="F64" s="88">
        <v>14.36</v>
      </c>
      <c r="G64" s="78">
        <f t="shared" si="3"/>
        <v>129.24</v>
      </c>
    </row>
    <row r="65" spans="1:7">
      <c r="A65" s="50" t="s">
        <v>229</v>
      </c>
      <c r="B65" s="56" t="s">
        <v>251</v>
      </c>
      <c r="C65" s="57" t="s">
        <v>21</v>
      </c>
      <c r="D65" s="58">
        <v>1</v>
      </c>
      <c r="E65" s="89" t="s">
        <v>252</v>
      </c>
      <c r="F65" s="88">
        <v>15.6</v>
      </c>
      <c r="G65" s="78">
        <f t="shared" si="3"/>
        <v>15.6</v>
      </c>
    </row>
    <row r="66" spans="1:7">
      <c r="A66" s="50" t="s">
        <v>232</v>
      </c>
      <c r="B66" s="56" t="s">
        <v>253</v>
      </c>
      <c r="C66" s="57" t="s">
        <v>228</v>
      </c>
      <c r="D66" s="58">
        <v>1</v>
      </c>
      <c r="E66" s="89">
        <v>72541</v>
      </c>
      <c r="F66" s="88">
        <v>18.260000000000002</v>
      </c>
      <c r="G66" s="78">
        <f t="shared" si="3"/>
        <v>18.260000000000002</v>
      </c>
    </row>
    <row r="67" spans="1:7">
      <c r="A67" s="50" t="s">
        <v>234</v>
      </c>
      <c r="B67" s="56" t="s">
        <v>254</v>
      </c>
      <c r="C67" s="57" t="s">
        <v>228</v>
      </c>
      <c r="D67" s="58">
        <v>1</v>
      </c>
      <c r="E67" s="89">
        <v>72559</v>
      </c>
      <c r="F67" s="88">
        <v>6.34</v>
      </c>
      <c r="G67" s="78">
        <f t="shared" si="3"/>
        <v>6.34</v>
      </c>
    </row>
    <row r="68" spans="1:7">
      <c r="A68" s="50" t="s">
        <v>237</v>
      </c>
      <c r="B68" s="56" t="s">
        <v>255</v>
      </c>
      <c r="C68" s="57" t="s">
        <v>228</v>
      </c>
      <c r="D68" s="58">
        <v>1</v>
      </c>
      <c r="E68" s="89" t="s">
        <v>115</v>
      </c>
      <c r="F68" s="88">
        <v>105.58</v>
      </c>
      <c r="G68" s="78">
        <f t="shared" si="3"/>
        <v>105.58</v>
      </c>
    </row>
    <row r="69" spans="1:7">
      <c r="A69" s="59"/>
      <c r="B69" s="60"/>
      <c r="C69" s="61"/>
      <c r="D69" s="168" t="s">
        <v>256</v>
      </c>
      <c r="E69" s="168"/>
      <c r="F69" s="169"/>
      <c r="G69" s="82">
        <f>SUM(G61:G68)</f>
        <v>394.09</v>
      </c>
    </row>
    <row r="70" spans="1:7" ht="15.75" thickBot="1">
      <c r="A70" s="70"/>
      <c r="B70" s="71"/>
      <c r="C70" s="70"/>
      <c r="D70" s="83"/>
      <c r="E70" s="83"/>
      <c r="F70" s="83"/>
      <c r="G70" s="84"/>
    </row>
    <row r="71" spans="1:7" ht="15.75" thickBot="1">
      <c r="A71" s="42">
        <v>10</v>
      </c>
      <c r="B71" s="66" t="s">
        <v>257</v>
      </c>
      <c r="C71" s="47"/>
      <c r="D71" s="48"/>
      <c r="E71" s="48"/>
      <c r="F71" s="48"/>
      <c r="G71" s="76"/>
    </row>
    <row r="72" spans="1:7">
      <c r="A72" s="87" t="s">
        <v>258</v>
      </c>
      <c r="B72" s="56" t="s">
        <v>259</v>
      </c>
      <c r="C72" s="57" t="s">
        <v>210</v>
      </c>
      <c r="D72" s="58">
        <v>1</v>
      </c>
      <c r="E72" s="91" t="s">
        <v>260</v>
      </c>
      <c r="F72" s="92">
        <v>35</v>
      </c>
      <c r="G72" s="88">
        <f t="shared" ref="G72:G78" si="4">F72*D72</f>
        <v>35</v>
      </c>
    </row>
    <row r="73" spans="1:7">
      <c r="A73" s="87" t="s">
        <v>261</v>
      </c>
      <c r="B73" s="56" t="s">
        <v>262</v>
      </c>
      <c r="C73" s="57" t="s">
        <v>210</v>
      </c>
      <c r="D73" s="58">
        <v>1</v>
      </c>
      <c r="E73" s="91" t="s">
        <v>263</v>
      </c>
      <c r="F73" s="92">
        <v>25.14</v>
      </c>
      <c r="G73" s="88">
        <f t="shared" si="4"/>
        <v>25.14</v>
      </c>
    </row>
    <row r="74" spans="1:7">
      <c r="A74" s="87" t="s">
        <v>264</v>
      </c>
      <c r="B74" s="56" t="s">
        <v>265</v>
      </c>
      <c r="C74" s="57" t="s">
        <v>210</v>
      </c>
      <c r="D74" s="58">
        <v>1</v>
      </c>
      <c r="E74" s="91">
        <v>72273</v>
      </c>
      <c r="F74" s="92">
        <v>1.68</v>
      </c>
      <c r="G74" s="88">
        <f t="shared" si="4"/>
        <v>1.68</v>
      </c>
    </row>
    <row r="75" spans="1:7">
      <c r="A75" s="87" t="s">
        <v>266</v>
      </c>
      <c r="B75" s="56" t="s">
        <v>267</v>
      </c>
      <c r="C75" s="57" t="s">
        <v>210</v>
      </c>
      <c r="D75" s="58">
        <v>1</v>
      </c>
      <c r="E75" s="91">
        <v>72335</v>
      </c>
      <c r="F75" s="92">
        <v>2.46</v>
      </c>
      <c r="G75" s="88">
        <f t="shared" si="4"/>
        <v>2.46</v>
      </c>
    </row>
    <row r="76" spans="1:7">
      <c r="A76" s="87" t="s">
        <v>268</v>
      </c>
      <c r="B76" s="56" t="s">
        <v>269</v>
      </c>
      <c r="C76" s="57" t="s">
        <v>210</v>
      </c>
      <c r="D76" s="58">
        <v>1</v>
      </c>
      <c r="E76" s="91">
        <v>74114</v>
      </c>
      <c r="F76" s="92">
        <v>35</v>
      </c>
      <c r="G76" s="88">
        <f t="shared" si="4"/>
        <v>35</v>
      </c>
    </row>
    <row r="77" spans="1:7">
      <c r="A77" s="87" t="s">
        <v>270</v>
      </c>
      <c r="B77" s="56" t="s">
        <v>271</v>
      </c>
      <c r="C77" s="57" t="s">
        <v>210</v>
      </c>
      <c r="D77" s="58">
        <v>1</v>
      </c>
      <c r="E77" s="91">
        <v>9535</v>
      </c>
      <c r="F77" s="92">
        <v>29.74</v>
      </c>
      <c r="G77" s="88">
        <f t="shared" si="4"/>
        <v>29.74</v>
      </c>
    </row>
    <row r="78" spans="1:7">
      <c r="A78" s="87" t="s">
        <v>272</v>
      </c>
      <c r="B78" s="56" t="s">
        <v>273</v>
      </c>
      <c r="C78" s="57" t="s">
        <v>210</v>
      </c>
      <c r="D78" s="58">
        <v>1</v>
      </c>
      <c r="E78" s="91">
        <v>1296</v>
      </c>
      <c r="F78" s="92">
        <v>2.08</v>
      </c>
      <c r="G78" s="88">
        <f t="shared" si="4"/>
        <v>2.08</v>
      </c>
    </row>
    <row r="79" spans="1:7">
      <c r="A79" s="59"/>
      <c r="B79" s="60"/>
      <c r="C79" s="61"/>
      <c r="D79" s="168" t="s">
        <v>274</v>
      </c>
      <c r="E79" s="168"/>
      <c r="F79" s="169"/>
      <c r="G79" s="82">
        <f>SUM(G72:G78)</f>
        <v>131.10000000000002</v>
      </c>
    </row>
    <row r="80" spans="1:7">
      <c r="A80" s="63"/>
      <c r="B80" s="64"/>
      <c r="C80" s="63"/>
      <c r="D80" s="93"/>
      <c r="E80" s="93"/>
      <c r="F80" s="94"/>
      <c r="G80" s="95"/>
    </row>
    <row r="81" spans="1:7" ht="15.75" thickBot="1">
      <c r="A81" s="96"/>
      <c r="B81" s="96"/>
      <c r="C81" s="96"/>
      <c r="D81" s="97"/>
      <c r="E81" s="97"/>
      <c r="F81" s="97"/>
      <c r="G81" s="97"/>
    </row>
    <row r="82" spans="1:7" ht="16.5" thickBot="1">
      <c r="A82" s="174" t="s">
        <v>275</v>
      </c>
      <c r="B82" s="175"/>
      <c r="C82" s="175"/>
      <c r="D82" s="175"/>
      <c r="E82" s="175"/>
      <c r="F82" s="176"/>
      <c r="G82" s="98">
        <f>SUM(G7+G17+G21+G27+G32+G39+G44+G58+G69+G79)</f>
        <v>4602.3902000000007</v>
      </c>
    </row>
    <row r="83" spans="1:7" ht="16.5" thickBot="1">
      <c r="A83" s="171" t="s">
        <v>276</v>
      </c>
      <c r="B83" s="172"/>
      <c r="C83" s="172"/>
      <c r="D83" s="172"/>
      <c r="E83" s="172"/>
      <c r="F83" s="173"/>
      <c r="G83" s="99">
        <f>SUM(G82)*1.255</f>
        <v>5775.9997010000006</v>
      </c>
    </row>
  </sheetData>
  <mergeCells count="13">
    <mergeCell ref="A83:F83"/>
    <mergeCell ref="D39:F39"/>
    <mergeCell ref="D44:F44"/>
    <mergeCell ref="D58:F58"/>
    <mergeCell ref="D69:F69"/>
    <mergeCell ref="D79:F79"/>
    <mergeCell ref="A82:F82"/>
    <mergeCell ref="D32:F32"/>
    <mergeCell ref="A2:G2"/>
    <mergeCell ref="D7:F7"/>
    <mergeCell ref="D17:F17"/>
    <mergeCell ref="D21:F21"/>
    <mergeCell ref="D27:F27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C7" sqref="C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20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si="0"/>
        <v>27.587999999999997</v>
      </c>
    </row>
    <row r="17" spans="1:7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0"/>
        <v>4.8125</v>
      </c>
    </row>
    <row r="18" spans="1:7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0"/>
        <v>44.160000000000004</v>
      </c>
    </row>
    <row r="19" spans="1:7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0"/>
        <v>14.895999999999999</v>
      </c>
    </row>
    <row r="20" spans="1:7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0"/>
        <v>0.21614400000000003</v>
      </c>
    </row>
    <row r="21" spans="1:7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7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7">
      <c r="A23" s="125"/>
      <c r="C23" s="8" t="s">
        <v>329</v>
      </c>
    </row>
    <row r="24" spans="1:7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7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</row>
    <row r="26" spans="1:7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7">
      <c r="A27" s="125"/>
      <c r="B27" s="7">
        <v>13284</v>
      </c>
      <c r="C27" t="s">
        <v>331</v>
      </c>
      <c r="D27" s="9">
        <v>66</v>
      </c>
      <c r="E27" s="10" t="s">
        <v>16</v>
      </c>
      <c r="F27" s="9">
        <v>0.39</v>
      </c>
      <c r="G27" s="11">
        <f t="shared" ref="G27:G29" si="1">SUM(D27*F27)</f>
        <v>25.740000000000002</v>
      </c>
    </row>
    <row r="28" spans="1:7">
      <c r="A28" s="125"/>
      <c r="B28" s="7">
        <v>1106</v>
      </c>
      <c r="C28" t="s">
        <v>301</v>
      </c>
      <c r="D28" s="9">
        <v>66</v>
      </c>
      <c r="E28" s="10" t="s">
        <v>16</v>
      </c>
      <c r="F28" s="9">
        <v>0.4</v>
      </c>
      <c r="G28" s="11">
        <f t="shared" si="1"/>
        <v>26.400000000000002</v>
      </c>
    </row>
    <row r="29" spans="1:7">
      <c r="A29" s="125"/>
      <c r="B29" s="7">
        <v>367</v>
      </c>
      <c r="C29" t="s">
        <v>302</v>
      </c>
      <c r="D29" s="9">
        <v>0.25</v>
      </c>
      <c r="E29" s="10" t="s">
        <v>293</v>
      </c>
      <c r="F29" s="9">
        <v>67</v>
      </c>
      <c r="G29" s="11">
        <f t="shared" si="1"/>
        <v>16.75</v>
      </c>
    </row>
    <row r="30" spans="1:7">
      <c r="A30" s="125"/>
      <c r="B30" s="7"/>
      <c r="C30" t="s">
        <v>330</v>
      </c>
      <c r="D30" s="9"/>
      <c r="E30" s="10"/>
      <c r="F30" s="9"/>
      <c r="G30" s="11"/>
    </row>
    <row r="31" spans="1:7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7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2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2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2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>
        <f t="shared" si="2"/>
        <v>0</v>
      </c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2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2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2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2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2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2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2"/>
        <v>83.98</v>
      </c>
    </row>
    <row r="43" spans="1:7" ht="15.75" thickBot="1">
      <c r="A43" s="126"/>
      <c r="B43" s="14"/>
      <c r="C43" s="13"/>
      <c r="D43" s="15"/>
      <c r="E43" s="122"/>
      <c r="F43" s="116" t="s">
        <v>10</v>
      </c>
      <c r="G43" s="120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3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3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3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3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3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4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4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4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5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5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5"/>
        <v>85.09</v>
      </c>
    </row>
    <row r="62" spans="1:7">
      <c r="A62" s="125"/>
      <c r="B62" s="7"/>
      <c r="C62" s="8"/>
      <c r="D62" s="9"/>
      <c r="E62" s="10"/>
      <c r="F62" s="9"/>
      <c r="G62" s="11"/>
    </row>
    <row r="63" spans="1:7" ht="15.75" thickBot="1">
      <c r="A63" s="126"/>
      <c r="B63" s="14"/>
      <c r="C63" s="13"/>
      <c r="D63" s="15"/>
      <c r="E63" s="122"/>
      <c r="F63" s="116" t="s">
        <v>10</v>
      </c>
      <c r="G63" s="120">
        <f>SUM(G54:G61)</f>
        <v>249.29007900000002</v>
      </c>
    </row>
    <row r="64" spans="1:7" ht="16.5" thickBot="1">
      <c r="A64" s="124">
        <v>5</v>
      </c>
      <c r="B64" s="131"/>
      <c r="C64" s="115" t="s">
        <v>49</v>
      </c>
      <c r="D64" s="113"/>
      <c r="E64" s="112"/>
      <c r="F64" s="132"/>
      <c r="G64" s="114"/>
    </row>
    <row r="65" spans="1:7">
      <c r="A65" s="125"/>
      <c r="B65" s="7">
        <v>7288</v>
      </c>
      <c r="C65" s="19" t="s">
        <v>340</v>
      </c>
      <c r="D65" s="18">
        <v>24</v>
      </c>
      <c r="E65" s="7" t="s">
        <v>339</v>
      </c>
      <c r="F65" s="18">
        <v>18.43</v>
      </c>
      <c r="G65" s="11">
        <f>SUM(D65*F65)</f>
        <v>442.32</v>
      </c>
    </row>
    <row r="66" spans="1:7">
      <c r="A66" s="127"/>
      <c r="B66" s="20">
        <v>7345</v>
      </c>
      <c r="C66" s="6" t="s">
        <v>338</v>
      </c>
      <c r="D66" s="18">
        <v>34.75</v>
      </c>
      <c r="E66" s="20" t="s">
        <v>339</v>
      </c>
      <c r="F66" s="18">
        <v>12.64</v>
      </c>
      <c r="G66" s="11">
        <f>SUM(D66*F66)</f>
        <v>439.24</v>
      </c>
    </row>
    <row r="67" spans="1:7" ht="15.75" thickBot="1">
      <c r="A67" s="126"/>
      <c r="B67" s="14"/>
      <c r="C67" s="13"/>
      <c r="D67" s="15"/>
      <c r="E67" s="122"/>
      <c r="F67" s="116" t="s">
        <v>10</v>
      </c>
      <c r="G67" s="120">
        <f>SUM(G65:G66)</f>
        <v>881.56</v>
      </c>
    </row>
    <row r="68" spans="1:7" ht="16.5" thickBot="1">
      <c r="A68" s="124">
        <v>6</v>
      </c>
      <c r="B68" s="131"/>
      <c r="C68" s="115" t="s">
        <v>282</v>
      </c>
      <c r="D68" s="113"/>
      <c r="E68" s="112"/>
      <c r="F68" s="132"/>
      <c r="G68" s="114"/>
    </row>
    <row r="69" spans="1:7">
      <c r="A69" s="127"/>
      <c r="B69" s="20"/>
      <c r="C69" s="6" t="s">
        <v>341</v>
      </c>
      <c r="D69" s="18">
        <v>1.81</v>
      </c>
      <c r="E69" s="20" t="s">
        <v>293</v>
      </c>
      <c r="F69" s="18"/>
      <c r="G69" s="11"/>
    </row>
    <row r="70" spans="1:7">
      <c r="A70" s="127"/>
      <c r="B70" s="7">
        <v>10511</v>
      </c>
      <c r="C70" s="8" t="s">
        <v>342</v>
      </c>
      <c r="D70" s="18">
        <v>506.95</v>
      </c>
      <c r="E70" s="10" t="s">
        <v>16</v>
      </c>
      <c r="F70" s="9">
        <v>0.43</v>
      </c>
      <c r="G70" s="11">
        <f>SUM(D70*F70)</f>
        <v>217.98849999999999</v>
      </c>
    </row>
    <row r="71" spans="1:7">
      <c r="A71" s="127"/>
      <c r="B71" s="7">
        <v>370</v>
      </c>
      <c r="C71" s="8" t="s">
        <v>307</v>
      </c>
      <c r="D71" s="18">
        <v>1.45</v>
      </c>
      <c r="E71" s="10" t="s">
        <v>11</v>
      </c>
      <c r="F71" s="9">
        <v>71</v>
      </c>
      <c r="G71" s="11">
        <f t="shared" ref="G71:G72" si="6">SUM(D71*F71)</f>
        <v>102.95</v>
      </c>
    </row>
    <row r="72" spans="1:7">
      <c r="A72" s="127"/>
      <c r="B72" s="7">
        <v>4718</v>
      </c>
      <c r="C72" s="8" t="s">
        <v>308</v>
      </c>
      <c r="D72" s="18">
        <v>1.45</v>
      </c>
      <c r="E72" s="10" t="s">
        <v>11</v>
      </c>
      <c r="F72" s="9">
        <v>75.78</v>
      </c>
      <c r="G72" s="11">
        <f t="shared" si="6"/>
        <v>109.881</v>
      </c>
    </row>
    <row r="73" spans="1:7" ht="15.75" thickBot="1">
      <c r="A73" s="126"/>
      <c r="B73" s="14"/>
      <c r="C73" s="13"/>
      <c r="D73" s="21"/>
      <c r="E73" s="122"/>
      <c r="F73" s="116" t="s">
        <v>10</v>
      </c>
      <c r="G73" s="120">
        <f>SUM(G70:G72)</f>
        <v>430.81949999999995</v>
      </c>
    </row>
    <row r="74" spans="1:7" ht="16.5" thickBot="1">
      <c r="A74" s="124">
        <v>7</v>
      </c>
      <c r="B74" s="131"/>
      <c r="C74" s="115" t="s">
        <v>283</v>
      </c>
      <c r="D74" s="133"/>
      <c r="E74" s="112"/>
      <c r="F74" s="132"/>
      <c r="G74" s="114"/>
    </row>
    <row r="75" spans="1:7">
      <c r="A75" s="127"/>
      <c r="B75" s="20" t="s">
        <v>20</v>
      </c>
      <c r="C75" s="6" t="s">
        <v>85</v>
      </c>
      <c r="D75" s="18">
        <v>1</v>
      </c>
      <c r="E75" s="20" t="s">
        <v>22</v>
      </c>
      <c r="F75" s="18">
        <v>139.9</v>
      </c>
      <c r="G75" s="11">
        <f t="shared" ref="G75:G116" si="7">SUM(D75*F75)</f>
        <v>139.9</v>
      </c>
    </row>
    <row r="76" spans="1:7">
      <c r="A76" s="127"/>
      <c r="B76" s="20">
        <v>11825</v>
      </c>
      <c r="C76" s="6" t="s">
        <v>87</v>
      </c>
      <c r="D76" s="18">
        <v>1</v>
      </c>
      <c r="E76" s="20" t="s">
        <v>22</v>
      </c>
      <c r="F76" s="18">
        <v>48.11</v>
      </c>
      <c r="G76" s="11">
        <f t="shared" si="7"/>
        <v>48.11</v>
      </c>
    </row>
    <row r="77" spans="1:7">
      <c r="A77" s="127"/>
      <c r="B77" s="20">
        <v>96</v>
      </c>
      <c r="C77" s="6" t="s">
        <v>88</v>
      </c>
      <c r="D77" s="18">
        <v>1</v>
      </c>
      <c r="E77" s="20" t="s">
        <v>22</v>
      </c>
      <c r="F77" s="18">
        <v>7.35</v>
      </c>
      <c r="G77" s="11">
        <f t="shared" si="7"/>
        <v>7.35</v>
      </c>
    </row>
    <row r="78" spans="1:7">
      <c r="A78" s="127"/>
      <c r="B78" s="20">
        <v>97</v>
      </c>
      <c r="C78" s="6" t="s">
        <v>89</v>
      </c>
      <c r="D78" s="18">
        <v>3</v>
      </c>
      <c r="E78" s="20" t="s">
        <v>22</v>
      </c>
      <c r="F78" s="18">
        <v>12.65</v>
      </c>
      <c r="G78" s="11">
        <f t="shared" si="7"/>
        <v>37.950000000000003</v>
      </c>
    </row>
    <row r="79" spans="1:7">
      <c r="A79" s="127"/>
      <c r="B79" s="20">
        <v>65</v>
      </c>
      <c r="C79" s="6" t="s">
        <v>90</v>
      </c>
      <c r="D79" s="18">
        <v>6</v>
      </c>
      <c r="E79" s="20" t="s">
        <v>22</v>
      </c>
      <c r="F79" s="18">
        <v>0.5</v>
      </c>
      <c r="G79" s="11">
        <f t="shared" si="7"/>
        <v>3</v>
      </c>
    </row>
    <row r="80" spans="1:7">
      <c r="A80" s="127"/>
      <c r="B80" s="20">
        <v>108</v>
      </c>
      <c r="C80" s="6" t="s">
        <v>91</v>
      </c>
      <c r="D80" s="18">
        <v>4</v>
      </c>
      <c r="E80" s="20" t="s">
        <v>22</v>
      </c>
      <c r="F80" s="18">
        <v>1.05</v>
      </c>
      <c r="G80" s="11">
        <f t="shared" si="7"/>
        <v>4.2</v>
      </c>
    </row>
    <row r="81" spans="1:7">
      <c r="A81" s="127"/>
      <c r="B81" s="20">
        <v>6005</v>
      </c>
      <c r="C81" s="6" t="s">
        <v>92</v>
      </c>
      <c r="D81" s="18">
        <v>2</v>
      </c>
      <c r="E81" s="20" t="s">
        <v>22</v>
      </c>
      <c r="F81" s="18">
        <v>58.25</v>
      </c>
      <c r="G81" s="11">
        <f t="shared" si="7"/>
        <v>116.5</v>
      </c>
    </row>
    <row r="82" spans="1:7">
      <c r="A82" s="127"/>
      <c r="B82" s="20">
        <v>20055</v>
      </c>
      <c r="C82" s="6" t="s">
        <v>93</v>
      </c>
      <c r="D82" s="18">
        <v>2</v>
      </c>
      <c r="E82" s="20" t="s">
        <v>22</v>
      </c>
      <c r="F82" s="18">
        <v>11.52</v>
      </c>
      <c r="G82" s="11">
        <f t="shared" si="7"/>
        <v>23.04</v>
      </c>
    </row>
    <row r="83" spans="1:7">
      <c r="A83" s="127"/>
      <c r="B83" s="20">
        <v>6024</v>
      </c>
      <c r="C83" s="6" t="s">
        <v>94</v>
      </c>
      <c r="D83" s="18">
        <v>1</v>
      </c>
      <c r="E83" s="20" t="s">
        <v>22</v>
      </c>
      <c r="F83" s="18">
        <v>57.55</v>
      </c>
      <c r="G83" s="11">
        <f t="shared" si="7"/>
        <v>57.55</v>
      </c>
    </row>
    <row r="84" spans="1:7">
      <c r="A84" s="127"/>
      <c r="B84" s="20">
        <v>9868</v>
      </c>
      <c r="C84" s="6" t="s">
        <v>95</v>
      </c>
      <c r="D84" s="18">
        <v>26.44</v>
      </c>
      <c r="E84" s="20" t="s">
        <v>21</v>
      </c>
      <c r="F84" s="18">
        <v>2.17</v>
      </c>
      <c r="G84" s="11">
        <f t="shared" si="7"/>
        <v>57.3748</v>
      </c>
    </row>
    <row r="85" spans="1:7">
      <c r="A85" s="127"/>
      <c r="B85" s="20">
        <v>9869</v>
      </c>
      <c r="C85" s="6" t="s">
        <v>96</v>
      </c>
      <c r="D85" s="18">
        <v>6.82</v>
      </c>
      <c r="E85" s="20" t="s">
        <v>21</v>
      </c>
      <c r="F85" s="18">
        <v>4.95</v>
      </c>
      <c r="G85" s="11">
        <f t="shared" si="7"/>
        <v>33.759</v>
      </c>
    </row>
    <row r="86" spans="1:7">
      <c r="A86" s="127"/>
      <c r="B86" s="20">
        <v>3529</v>
      </c>
      <c r="C86" s="6" t="s">
        <v>97</v>
      </c>
      <c r="D86" s="18">
        <v>11</v>
      </c>
      <c r="E86" s="20" t="s">
        <v>7</v>
      </c>
      <c r="F86" s="18">
        <v>0.43</v>
      </c>
      <c r="G86" s="11">
        <f t="shared" si="7"/>
        <v>4.7299999999999995</v>
      </c>
    </row>
    <row r="87" spans="1:7">
      <c r="A87" s="127"/>
      <c r="B87" s="20">
        <v>3536</v>
      </c>
      <c r="C87" s="6" t="s">
        <v>98</v>
      </c>
      <c r="D87" s="18">
        <v>2</v>
      </c>
      <c r="E87" s="20" t="s">
        <v>7</v>
      </c>
      <c r="F87" s="18">
        <v>1.1200000000000001</v>
      </c>
      <c r="G87" s="11">
        <f t="shared" si="7"/>
        <v>2.2400000000000002</v>
      </c>
    </row>
    <row r="88" spans="1:7">
      <c r="A88" s="127"/>
      <c r="B88" s="20">
        <v>3538</v>
      </c>
      <c r="C88" s="6" t="s">
        <v>99</v>
      </c>
      <c r="D88" s="18">
        <v>1</v>
      </c>
      <c r="E88" s="20" t="s">
        <v>7</v>
      </c>
      <c r="F88" s="18">
        <v>1.63</v>
      </c>
      <c r="G88" s="11">
        <f t="shared" si="7"/>
        <v>1.63</v>
      </c>
    </row>
    <row r="89" spans="1:7">
      <c r="A89" s="127"/>
      <c r="B89" s="20">
        <v>3522</v>
      </c>
      <c r="C89" s="6" t="s">
        <v>100</v>
      </c>
      <c r="D89" s="18">
        <v>3</v>
      </c>
      <c r="E89" s="20" t="s">
        <v>7</v>
      </c>
      <c r="F89" s="18">
        <v>1.63</v>
      </c>
      <c r="G89" s="11">
        <f t="shared" si="7"/>
        <v>4.8899999999999997</v>
      </c>
    </row>
    <row r="90" spans="1:7">
      <c r="A90" s="127"/>
      <c r="B90" s="20">
        <v>20147</v>
      </c>
      <c r="C90" s="6" t="s">
        <v>101</v>
      </c>
      <c r="D90" s="18">
        <v>2</v>
      </c>
      <c r="E90" s="20" t="s">
        <v>7</v>
      </c>
      <c r="F90" s="18">
        <v>3.69</v>
      </c>
      <c r="G90" s="11">
        <f t="shared" si="7"/>
        <v>7.38</v>
      </c>
    </row>
    <row r="91" spans="1:7">
      <c r="A91" s="127"/>
      <c r="B91" s="20">
        <v>3860</v>
      </c>
      <c r="C91" s="6" t="s">
        <v>102</v>
      </c>
      <c r="D91" s="18">
        <v>2</v>
      </c>
      <c r="E91" s="20" t="s">
        <v>7</v>
      </c>
      <c r="F91" s="18">
        <v>2.25</v>
      </c>
      <c r="G91" s="11">
        <f t="shared" si="7"/>
        <v>4.5</v>
      </c>
    </row>
    <row r="92" spans="1:7">
      <c r="A92" s="127"/>
      <c r="B92" s="20">
        <v>7140</v>
      </c>
      <c r="C92" s="6" t="s">
        <v>103</v>
      </c>
      <c r="D92" s="18">
        <v>1</v>
      </c>
      <c r="E92" s="20" t="s">
        <v>7</v>
      </c>
      <c r="F92" s="18">
        <v>1.94</v>
      </c>
      <c r="G92" s="11">
        <f t="shared" si="7"/>
        <v>1.94</v>
      </c>
    </row>
    <row r="93" spans="1:7">
      <c r="A93" s="127"/>
      <c r="B93" s="20">
        <v>7139</v>
      </c>
      <c r="C93" s="6" t="s">
        <v>104</v>
      </c>
      <c r="D93" s="18">
        <v>3</v>
      </c>
      <c r="E93" s="20" t="s">
        <v>7</v>
      </c>
      <c r="F93" s="18">
        <v>0.65</v>
      </c>
      <c r="G93" s="11">
        <f t="shared" si="7"/>
        <v>1.9500000000000002</v>
      </c>
    </row>
    <row r="94" spans="1:7">
      <c r="A94" s="127"/>
      <c r="B94" s="20">
        <v>7136</v>
      </c>
      <c r="C94" s="6" t="s">
        <v>105</v>
      </c>
      <c r="D94" s="18">
        <v>1</v>
      </c>
      <c r="E94" s="20" t="s">
        <v>7</v>
      </c>
      <c r="F94" s="18">
        <v>3.32</v>
      </c>
      <c r="G94" s="11">
        <f t="shared" si="7"/>
        <v>3.32</v>
      </c>
    </row>
    <row r="95" spans="1:7">
      <c r="A95" s="127"/>
      <c r="B95" s="20">
        <v>1956</v>
      </c>
      <c r="C95" s="6" t="s">
        <v>106</v>
      </c>
      <c r="D95" s="18">
        <v>3</v>
      </c>
      <c r="E95" s="20" t="s">
        <v>7</v>
      </c>
      <c r="F95" s="18">
        <v>1.59</v>
      </c>
      <c r="G95" s="11">
        <f t="shared" si="7"/>
        <v>4.7700000000000005</v>
      </c>
    </row>
    <row r="96" spans="1:7">
      <c r="A96" s="127"/>
      <c r="B96" s="20">
        <v>1957</v>
      </c>
      <c r="C96" s="6" t="s">
        <v>107</v>
      </c>
      <c r="D96" s="18">
        <v>2</v>
      </c>
      <c r="E96" s="20" t="s">
        <v>7</v>
      </c>
      <c r="F96" s="18">
        <v>3.44</v>
      </c>
      <c r="G96" s="11">
        <f t="shared" si="7"/>
        <v>6.88</v>
      </c>
    </row>
    <row r="97" spans="1:7">
      <c r="A97" s="127"/>
      <c r="B97" s="20">
        <v>829</v>
      </c>
      <c r="C97" s="6" t="s">
        <v>108</v>
      </c>
      <c r="D97" s="18">
        <v>1</v>
      </c>
      <c r="E97" s="20" t="s">
        <v>7</v>
      </c>
      <c r="F97" s="18">
        <v>0.42</v>
      </c>
      <c r="G97" s="11">
        <f t="shared" si="7"/>
        <v>0.42</v>
      </c>
    </row>
    <row r="98" spans="1:7">
      <c r="A98" s="127"/>
      <c r="B98" s="20">
        <v>6516</v>
      </c>
      <c r="C98" s="6" t="s">
        <v>111</v>
      </c>
      <c r="D98" s="18">
        <v>1.74</v>
      </c>
      <c r="E98" s="20" t="s">
        <v>21</v>
      </c>
      <c r="F98" s="18">
        <v>14.56</v>
      </c>
      <c r="G98" s="11">
        <f t="shared" si="7"/>
        <v>25.334400000000002</v>
      </c>
    </row>
    <row r="99" spans="1:7">
      <c r="A99" s="127"/>
      <c r="B99" s="20">
        <v>9838</v>
      </c>
      <c r="C99" s="6" t="s">
        <v>112</v>
      </c>
      <c r="D99" s="18">
        <v>8.99</v>
      </c>
      <c r="E99" s="20" t="s">
        <v>21</v>
      </c>
      <c r="F99" s="18">
        <v>4.37</v>
      </c>
      <c r="G99" s="11">
        <f t="shared" si="7"/>
        <v>39.286300000000004</v>
      </c>
    </row>
    <row r="100" spans="1:7">
      <c r="A100" s="127"/>
      <c r="B100" s="20">
        <v>20067</v>
      </c>
      <c r="C100" s="6" t="s">
        <v>113</v>
      </c>
      <c r="D100" s="18">
        <v>2.33</v>
      </c>
      <c r="E100" s="20" t="s">
        <v>21</v>
      </c>
      <c r="F100" s="18">
        <v>5.23</v>
      </c>
      <c r="G100" s="11">
        <f t="shared" si="7"/>
        <v>12.185900000000002</v>
      </c>
    </row>
    <row r="101" spans="1:7">
      <c r="A101" s="127"/>
      <c r="B101" s="20">
        <v>40777</v>
      </c>
      <c r="C101" s="6" t="s">
        <v>114</v>
      </c>
      <c r="D101" s="18">
        <v>1</v>
      </c>
      <c r="E101" s="20" t="s">
        <v>22</v>
      </c>
      <c r="F101" s="18">
        <v>27.16</v>
      </c>
      <c r="G101" s="11">
        <f t="shared" si="7"/>
        <v>27.16</v>
      </c>
    </row>
    <row r="102" spans="1:7">
      <c r="A102" s="127"/>
      <c r="B102" s="20">
        <v>72547</v>
      </c>
      <c r="C102" s="6" t="s">
        <v>119</v>
      </c>
      <c r="D102" s="18">
        <v>1</v>
      </c>
      <c r="E102" s="20" t="s">
        <v>22</v>
      </c>
      <c r="F102" s="18">
        <v>5.07</v>
      </c>
      <c r="G102" s="11">
        <f t="shared" si="7"/>
        <v>5.07</v>
      </c>
    </row>
    <row r="103" spans="1:7">
      <c r="A103" s="127"/>
      <c r="B103" s="20">
        <v>72544</v>
      </c>
      <c r="C103" s="6" t="s">
        <v>120</v>
      </c>
      <c r="D103" s="18">
        <v>2</v>
      </c>
      <c r="E103" s="20" t="s">
        <v>22</v>
      </c>
      <c r="F103" s="18">
        <v>9.8699999999999992</v>
      </c>
      <c r="G103" s="11">
        <f t="shared" si="7"/>
        <v>19.739999999999998</v>
      </c>
    </row>
    <row r="104" spans="1:7">
      <c r="A104" s="127"/>
      <c r="B104" s="20">
        <v>72541</v>
      </c>
      <c r="C104" s="6" t="s">
        <v>121</v>
      </c>
      <c r="D104" s="18">
        <v>1</v>
      </c>
      <c r="E104" s="20" t="s">
        <v>22</v>
      </c>
      <c r="F104" s="18">
        <v>18.829999999999998</v>
      </c>
      <c r="G104" s="11">
        <f t="shared" si="7"/>
        <v>18.829999999999998</v>
      </c>
    </row>
    <row r="105" spans="1:7">
      <c r="A105" s="127"/>
      <c r="B105" s="20">
        <v>20148</v>
      </c>
      <c r="C105" s="6" t="s">
        <v>122</v>
      </c>
      <c r="D105" s="18">
        <v>1</v>
      </c>
      <c r="E105" s="20" t="s">
        <v>22</v>
      </c>
      <c r="F105" s="18">
        <v>3.03</v>
      </c>
      <c r="G105" s="11">
        <f t="shared" si="7"/>
        <v>3.03</v>
      </c>
    </row>
    <row r="106" spans="1:7">
      <c r="A106" s="127"/>
      <c r="B106" s="20">
        <v>20149</v>
      </c>
      <c r="C106" s="6" t="s">
        <v>123</v>
      </c>
      <c r="D106" s="18">
        <v>3</v>
      </c>
      <c r="E106" s="20" t="s">
        <v>22</v>
      </c>
      <c r="F106" s="18">
        <v>4.6100000000000003</v>
      </c>
      <c r="G106" s="11">
        <f t="shared" si="7"/>
        <v>13.830000000000002</v>
      </c>
    </row>
    <row r="107" spans="1:7">
      <c r="A107" s="127"/>
      <c r="B107" s="20">
        <v>20155</v>
      </c>
      <c r="C107" s="6" t="s">
        <v>124</v>
      </c>
      <c r="D107" s="18">
        <v>5</v>
      </c>
      <c r="E107" s="20" t="s">
        <v>22</v>
      </c>
      <c r="F107" s="18">
        <v>5.27</v>
      </c>
      <c r="G107" s="11">
        <f t="shared" si="7"/>
        <v>26.349999999999998</v>
      </c>
    </row>
    <row r="108" spans="1:7">
      <c r="A108" s="127"/>
      <c r="B108" s="20">
        <v>10835</v>
      </c>
      <c r="C108" s="6" t="s">
        <v>125</v>
      </c>
      <c r="D108" s="18">
        <v>1</v>
      </c>
      <c r="E108" s="20" t="s">
        <v>22</v>
      </c>
      <c r="F108" s="18">
        <v>1.89</v>
      </c>
      <c r="G108" s="11">
        <f t="shared" si="7"/>
        <v>1.89</v>
      </c>
    </row>
    <row r="109" spans="1:7">
      <c r="A109" s="127"/>
      <c r="B109" s="20">
        <v>72774</v>
      </c>
      <c r="C109" s="6" t="s">
        <v>126</v>
      </c>
      <c r="D109" s="18">
        <v>1</v>
      </c>
      <c r="E109" s="20" t="s">
        <v>22</v>
      </c>
      <c r="F109" s="18">
        <v>22.52</v>
      </c>
      <c r="G109" s="11">
        <f t="shared" si="7"/>
        <v>22.52</v>
      </c>
    </row>
    <row r="110" spans="1:7">
      <c r="A110" s="127"/>
      <c r="B110" s="20">
        <v>3848</v>
      </c>
      <c r="C110" s="6" t="s">
        <v>127</v>
      </c>
      <c r="D110" s="18">
        <v>6</v>
      </c>
      <c r="E110" s="20" t="s">
        <v>22</v>
      </c>
      <c r="F110" s="18">
        <v>4.05</v>
      </c>
      <c r="G110" s="11">
        <f t="shared" si="7"/>
        <v>24.299999999999997</v>
      </c>
    </row>
    <row r="111" spans="1:7">
      <c r="A111" s="127"/>
      <c r="B111" s="20">
        <v>3893</v>
      </c>
      <c r="C111" s="6" t="s">
        <v>128</v>
      </c>
      <c r="D111" s="18">
        <v>2</v>
      </c>
      <c r="E111" s="20" t="s">
        <v>22</v>
      </c>
      <c r="F111" s="18">
        <v>12.96</v>
      </c>
      <c r="G111" s="11">
        <f t="shared" si="7"/>
        <v>25.92</v>
      </c>
    </row>
    <row r="112" spans="1:7">
      <c r="A112" s="127"/>
      <c r="B112" s="20">
        <v>20261</v>
      </c>
      <c r="C112" s="6" t="s">
        <v>129</v>
      </c>
      <c r="D112" s="18">
        <v>3</v>
      </c>
      <c r="E112" s="20" t="s">
        <v>22</v>
      </c>
      <c r="F112" s="18">
        <v>17.05</v>
      </c>
      <c r="G112" s="11">
        <f t="shared" si="7"/>
        <v>51.150000000000006</v>
      </c>
    </row>
    <row r="113" spans="1:7">
      <c r="A113" s="127"/>
      <c r="B113" s="20">
        <v>7097</v>
      </c>
      <c r="C113" s="6" t="s">
        <v>130</v>
      </c>
      <c r="D113" s="18">
        <v>1</v>
      </c>
      <c r="E113" s="20" t="s">
        <v>22</v>
      </c>
      <c r="F113" s="18">
        <v>3.88</v>
      </c>
      <c r="G113" s="11">
        <f t="shared" si="7"/>
        <v>3.88</v>
      </c>
    </row>
    <row r="114" spans="1:7">
      <c r="A114" s="127"/>
      <c r="B114" s="20">
        <v>9838</v>
      </c>
      <c r="C114" s="6" t="s">
        <v>131</v>
      </c>
      <c r="D114" s="18">
        <v>1</v>
      </c>
      <c r="E114" s="20" t="s">
        <v>22</v>
      </c>
      <c r="F114" s="18">
        <v>4.47</v>
      </c>
      <c r="G114" s="11">
        <f t="shared" si="7"/>
        <v>4.47</v>
      </c>
    </row>
    <row r="115" spans="1:7">
      <c r="A115" s="127"/>
      <c r="B115" s="20">
        <v>3281</v>
      </c>
      <c r="C115" s="6" t="s">
        <v>132</v>
      </c>
      <c r="D115" s="18">
        <v>1</v>
      </c>
      <c r="E115" s="20" t="s">
        <v>22</v>
      </c>
      <c r="F115" s="18">
        <v>560.39</v>
      </c>
      <c r="G115" s="11">
        <f t="shared" si="7"/>
        <v>560.39</v>
      </c>
    </row>
    <row r="116" spans="1:7">
      <c r="A116" s="127"/>
      <c r="B116" s="20">
        <v>3282</v>
      </c>
      <c r="C116" s="6" t="s">
        <v>133</v>
      </c>
      <c r="D116" s="18">
        <v>1</v>
      </c>
      <c r="E116" s="20" t="s">
        <v>22</v>
      </c>
      <c r="F116" s="18">
        <v>498.61</v>
      </c>
      <c r="G116" s="11">
        <f t="shared" si="7"/>
        <v>498.61</v>
      </c>
    </row>
    <row r="117" spans="1:7" ht="15.75" thickBot="1">
      <c r="A117" s="126"/>
      <c r="B117" s="14"/>
      <c r="C117" s="13"/>
      <c r="D117" s="15"/>
      <c r="E117" s="16"/>
      <c r="F117" s="116" t="s">
        <v>10</v>
      </c>
      <c r="G117" s="17">
        <f>SUM(G75:G116)</f>
        <v>1957.3303999999998</v>
      </c>
    </row>
    <row r="118" spans="1:7" ht="16.5" thickBot="1">
      <c r="A118" s="124">
        <v>8</v>
      </c>
      <c r="B118" s="131"/>
      <c r="C118" s="115" t="s">
        <v>60</v>
      </c>
      <c r="D118" s="113"/>
      <c r="E118" s="112"/>
      <c r="F118" s="132"/>
      <c r="G118" s="114"/>
    </row>
    <row r="119" spans="1:7">
      <c r="A119" s="125"/>
      <c r="B119" s="20">
        <v>2689</v>
      </c>
      <c r="C119" s="6" t="s">
        <v>61</v>
      </c>
      <c r="D119" s="18">
        <v>3.5</v>
      </c>
      <c r="E119" s="20" t="s">
        <v>21</v>
      </c>
      <c r="F119" s="18">
        <v>0.97</v>
      </c>
      <c r="G119" s="11">
        <f t="shared" ref="G119:G141" si="8">SUM(D119*F119)</f>
        <v>3.395</v>
      </c>
    </row>
    <row r="120" spans="1:7">
      <c r="A120" s="125"/>
      <c r="B120" s="20">
        <v>2688</v>
      </c>
      <c r="C120" s="6" t="s">
        <v>62</v>
      </c>
      <c r="D120" s="18">
        <v>18</v>
      </c>
      <c r="E120" s="20" t="s">
        <v>21</v>
      </c>
      <c r="F120" s="18">
        <v>1.28</v>
      </c>
      <c r="G120" s="11">
        <f t="shared" si="8"/>
        <v>23.04</v>
      </c>
    </row>
    <row r="121" spans="1:7">
      <c r="A121" s="125"/>
      <c r="B121" s="20">
        <v>83407</v>
      </c>
      <c r="C121" s="6" t="s">
        <v>63</v>
      </c>
      <c r="D121" s="18">
        <v>20</v>
      </c>
      <c r="E121" s="20" t="s">
        <v>21</v>
      </c>
      <c r="F121" s="18">
        <v>13.5</v>
      </c>
      <c r="G121" s="11">
        <f t="shared" si="8"/>
        <v>270</v>
      </c>
    </row>
    <row r="122" spans="1:7">
      <c r="A122" s="125"/>
      <c r="B122" s="20">
        <v>107</v>
      </c>
      <c r="C122" s="6" t="s">
        <v>64</v>
      </c>
      <c r="D122" s="18">
        <v>9</v>
      </c>
      <c r="E122" s="20" t="s">
        <v>7</v>
      </c>
      <c r="F122" s="18">
        <v>0.4</v>
      </c>
      <c r="G122" s="11">
        <f t="shared" si="8"/>
        <v>3.6</v>
      </c>
    </row>
    <row r="123" spans="1:7">
      <c r="A123" s="125"/>
      <c r="B123" s="20">
        <v>394</v>
      </c>
      <c r="C123" s="6" t="s">
        <v>309</v>
      </c>
      <c r="D123" s="18">
        <v>18</v>
      </c>
      <c r="E123" s="20" t="s">
        <v>7</v>
      </c>
      <c r="F123" s="18">
        <v>1.58</v>
      </c>
      <c r="G123" s="11">
        <f t="shared" si="8"/>
        <v>28.44</v>
      </c>
    </row>
    <row r="124" spans="1:7">
      <c r="A124" s="125"/>
      <c r="B124" s="20">
        <v>1872</v>
      </c>
      <c r="C124" s="6" t="s">
        <v>65</v>
      </c>
      <c r="D124" s="18">
        <v>5</v>
      </c>
      <c r="E124" s="20" t="s">
        <v>22</v>
      </c>
      <c r="F124" s="18">
        <v>1.44</v>
      </c>
      <c r="G124" s="11">
        <f t="shared" si="8"/>
        <v>7.1999999999999993</v>
      </c>
    </row>
    <row r="125" spans="1:7">
      <c r="A125" s="125"/>
      <c r="B125" s="20">
        <v>993</v>
      </c>
      <c r="C125" s="6" t="s">
        <v>66</v>
      </c>
      <c r="D125" s="18">
        <v>145</v>
      </c>
      <c r="E125" s="20" t="s">
        <v>21</v>
      </c>
      <c r="F125" s="18">
        <v>1.37</v>
      </c>
      <c r="G125" s="11">
        <f t="shared" si="8"/>
        <v>198.65</v>
      </c>
    </row>
    <row r="126" spans="1:7">
      <c r="A126" s="125"/>
      <c r="B126" s="20">
        <v>1022</v>
      </c>
      <c r="C126" s="6" t="s">
        <v>67</v>
      </c>
      <c r="D126" s="18">
        <v>25</v>
      </c>
      <c r="E126" s="20" t="s">
        <v>21</v>
      </c>
      <c r="F126" s="18">
        <v>1.76</v>
      </c>
      <c r="G126" s="11">
        <f t="shared" si="8"/>
        <v>44</v>
      </c>
    </row>
    <row r="127" spans="1:7">
      <c r="A127" s="125"/>
      <c r="B127" s="20">
        <v>994</v>
      </c>
      <c r="C127" s="6" t="s">
        <v>68</v>
      </c>
      <c r="D127" s="18">
        <v>15</v>
      </c>
      <c r="E127" s="20" t="s">
        <v>21</v>
      </c>
      <c r="F127" s="18">
        <v>3.66</v>
      </c>
      <c r="G127" s="11">
        <f t="shared" si="8"/>
        <v>54.900000000000006</v>
      </c>
    </row>
    <row r="128" spans="1:7">
      <c r="A128" s="125"/>
      <c r="B128" s="20">
        <v>20256</v>
      </c>
      <c r="C128" s="6" t="s">
        <v>69</v>
      </c>
      <c r="D128" s="18">
        <v>40</v>
      </c>
      <c r="E128" s="20" t="s">
        <v>22</v>
      </c>
      <c r="F128" s="18">
        <v>2.63</v>
      </c>
      <c r="G128" s="11">
        <f t="shared" si="8"/>
        <v>105.19999999999999</v>
      </c>
    </row>
    <row r="129" spans="1:7">
      <c r="A129" s="125"/>
      <c r="B129" s="20">
        <v>20009</v>
      </c>
      <c r="C129" s="6" t="s">
        <v>70</v>
      </c>
      <c r="D129" s="18">
        <v>2</v>
      </c>
      <c r="E129" s="20" t="s">
        <v>22</v>
      </c>
      <c r="F129" s="18">
        <v>6.02</v>
      </c>
      <c r="G129" s="11">
        <f t="shared" si="8"/>
        <v>12.04</v>
      </c>
    </row>
    <row r="130" spans="1:7">
      <c r="A130" s="125"/>
      <c r="B130" s="20">
        <v>20010</v>
      </c>
      <c r="C130" s="6" t="s">
        <v>71</v>
      </c>
      <c r="D130" s="18">
        <v>1</v>
      </c>
      <c r="E130" s="20" t="s">
        <v>22</v>
      </c>
      <c r="F130" s="18">
        <v>6.05</v>
      </c>
      <c r="G130" s="11">
        <f t="shared" si="8"/>
        <v>6.05</v>
      </c>
    </row>
    <row r="131" spans="1:7">
      <c r="A131" s="125"/>
      <c r="B131" s="20">
        <v>20011</v>
      </c>
      <c r="C131" s="6" t="s">
        <v>72</v>
      </c>
      <c r="D131" s="18">
        <v>1</v>
      </c>
      <c r="E131" s="20" t="s">
        <v>22</v>
      </c>
      <c r="F131" s="18">
        <v>6.21</v>
      </c>
      <c r="G131" s="11">
        <f t="shared" si="8"/>
        <v>6.21</v>
      </c>
    </row>
    <row r="132" spans="1:7">
      <c r="A132" s="125"/>
      <c r="B132" s="20">
        <v>2386</v>
      </c>
      <c r="C132" s="6" t="s">
        <v>74</v>
      </c>
      <c r="D132" s="18">
        <v>1</v>
      </c>
      <c r="E132" s="20" t="s">
        <v>22</v>
      </c>
      <c r="F132" s="18">
        <v>11.38</v>
      </c>
      <c r="G132" s="11">
        <f t="shared" si="8"/>
        <v>11.38</v>
      </c>
    </row>
    <row r="133" spans="1:7">
      <c r="A133" s="125"/>
      <c r="B133" s="20">
        <v>7529</v>
      </c>
      <c r="C133" s="6" t="s">
        <v>75</v>
      </c>
      <c r="D133" s="18">
        <v>3</v>
      </c>
      <c r="E133" s="20" t="s">
        <v>22</v>
      </c>
      <c r="F133" s="18">
        <v>12.23</v>
      </c>
      <c r="G133" s="11">
        <f t="shared" si="8"/>
        <v>36.69</v>
      </c>
    </row>
    <row r="134" spans="1:7">
      <c r="A134" s="125"/>
      <c r="B134" s="20">
        <v>12147</v>
      </c>
      <c r="C134" s="6" t="s">
        <v>76</v>
      </c>
      <c r="D134" s="18">
        <v>6</v>
      </c>
      <c r="E134" s="20" t="s">
        <v>22</v>
      </c>
      <c r="F134" s="18">
        <v>8.08</v>
      </c>
      <c r="G134" s="11">
        <f t="shared" si="8"/>
        <v>48.480000000000004</v>
      </c>
    </row>
    <row r="135" spans="1:7">
      <c r="A135" s="125"/>
      <c r="B135" s="20">
        <v>7562</v>
      </c>
      <c r="C135" s="6" t="s">
        <v>77</v>
      </c>
      <c r="D135" s="18">
        <v>1</v>
      </c>
      <c r="E135" s="20" t="s">
        <v>22</v>
      </c>
      <c r="F135" s="18">
        <v>7.77</v>
      </c>
      <c r="G135" s="11">
        <f t="shared" si="8"/>
        <v>7.77</v>
      </c>
    </row>
    <row r="136" spans="1:7">
      <c r="A136" s="125"/>
      <c r="B136" s="20">
        <v>7562</v>
      </c>
      <c r="C136" s="6" t="s">
        <v>78</v>
      </c>
      <c r="D136" s="24">
        <v>2</v>
      </c>
      <c r="E136" s="22" t="s">
        <v>22</v>
      </c>
      <c r="F136" s="24">
        <v>7.77</v>
      </c>
      <c r="G136" s="25">
        <f t="shared" si="8"/>
        <v>15.54</v>
      </c>
    </row>
    <row r="137" spans="1:7">
      <c r="A137" s="125"/>
      <c r="B137" s="22">
        <v>7560</v>
      </c>
      <c r="C137" s="6" t="s">
        <v>79</v>
      </c>
      <c r="D137" s="24">
        <v>1</v>
      </c>
      <c r="E137" s="22" t="s">
        <v>22</v>
      </c>
      <c r="F137" s="24">
        <v>11.67</v>
      </c>
      <c r="G137" s="25">
        <f t="shared" si="8"/>
        <v>11.67</v>
      </c>
    </row>
    <row r="138" spans="1:7">
      <c r="A138" s="125"/>
      <c r="B138" s="26">
        <v>7549</v>
      </c>
      <c r="C138" s="6" t="s">
        <v>80</v>
      </c>
      <c r="D138" s="18">
        <v>1</v>
      </c>
      <c r="E138" s="20" t="s">
        <v>22</v>
      </c>
      <c r="F138" s="18">
        <v>1.57</v>
      </c>
      <c r="G138" s="11">
        <f t="shared" si="8"/>
        <v>1.57</v>
      </c>
    </row>
    <row r="139" spans="1:7">
      <c r="A139" s="125"/>
      <c r="B139" s="26" t="s">
        <v>20</v>
      </c>
      <c r="C139" s="6" t="s">
        <v>81</v>
      </c>
      <c r="D139" s="18">
        <v>1</v>
      </c>
      <c r="E139" s="20" t="s">
        <v>7</v>
      </c>
      <c r="F139" s="18">
        <v>15</v>
      </c>
      <c r="G139" s="11">
        <f t="shared" si="8"/>
        <v>15</v>
      </c>
    </row>
    <row r="140" spans="1:7">
      <c r="A140" s="125"/>
      <c r="B140" s="20" t="s">
        <v>20</v>
      </c>
      <c r="C140" s="6" t="s">
        <v>82</v>
      </c>
      <c r="D140" s="18">
        <v>1</v>
      </c>
      <c r="E140" s="20" t="s">
        <v>22</v>
      </c>
      <c r="F140" s="18">
        <v>6</v>
      </c>
      <c r="G140" s="11">
        <f t="shared" si="8"/>
        <v>6</v>
      </c>
    </row>
    <row r="141" spans="1:7">
      <c r="A141" s="125"/>
      <c r="B141" s="20">
        <v>13392</v>
      </c>
      <c r="C141" s="6" t="s">
        <v>83</v>
      </c>
      <c r="D141" s="18">
        <v>1</v>
      </c>
      <c r="E141" s="20" t="s">
        <v>22</v>
      </c>
      <c r="F141" s="18">
        <v>83.39</v>
      </c>
      <c r="G141" s="11">
        <f t="shared" si="8"/>
        <v>83.39</v>
      </c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20">
        <f>SUM(G119:G141)</f>
        <v>1000.2149999999998</v>
      </c>
    </row>
    <row r="143" spans="1:7" ht="16.5" thickBot="1">
      <c r="A143" s="124">
        <v>9</v>
      </c>
      <c r="B143" s="134"/>
      <c r="C143" s="115" t="s">
        <v>277</v>
      </c>
      <c r="D143" s="113"/>
      <c r="E143" s="112"/>
      <c r="F143" s="132"/>
      <c r="G143" s="114"/>
    </row>
    <row r="144" spans="1:7">
      <c r="A144" s="127"/>
      <c r="B144" s="20">
        <v>10422</v>
      </c>
      <c r="C144" s="6" t="s">
        <v>134</v>
      </c>
      <c r="D144" s="18">
        <v>1</v>
      </c>
      <c r="E144" s="20" t="s">
        <v>22</v>
      </c>
      <c r="F144" s="18">
        <v>207.73</v>
      </c>
      <c r="G144" s="11">
        <f>SUM(D144*F144)</f>
        <v>207.73</v>
      </c>
    </row>
    <row r="145" spans="1:7">
      <c r="A145" s="127"/>
      <c r="B145" s="20">
        <v>10425</v>
      </c>
      <c r="C145" s="6" t="s">
        <v>135</v>
      </c>
      <c r="D145" s="18">
        <v>1</v>
      </c>
      <c r="E145" s="20" t="s">
        <v>22</v>
      </c>
      <c r="F145" s="18">
        <v>37.11</v>
      </c>
      <c r="G145" s="11">
        <f>SUM(D145*F145)</f>
        <v>37.11</v>
      </c>
    </row>
    <row r="146" spans="1:7">
      <c r="A146" s="127"/>
      <c r="B146" s="20">
        <v>11822</v>
      </c>
      <c r="C146" s="6" t="s">
        <v>136</v>
      </c>
      <c r="D146" s="18">
        <v>1</v>
      </c>
      <c r="E146" s="20" t="s">
        <v>22</v>
      </c>
      <c r="F146" s="18">
        <v>6.84</v>
      </c>
      <c r="G146" s="11">
        <f>SUM(D146*F146)</f>
        <v>6.84</v>
      </c>
    </row>
    <row r="147" spans="1:7">
      <c r="A147" s="127"/>
      <c r="B147" s="20">
        <v>11831</v>
      </c>
      <c r="C147" s="6" t="s">
        <v>137</v>
      </c>
      <c r="D147" s="18">
        <v>2</v>
      </c>
      <c r="E147" s="20" t="s">
        <v>22</v>
      </c>
      <c r="F147" s="18">
        <v>6.54</v>
      </c>
      <c r="G147" s="11">
        <f>SUM(D147*F147)</f>
        <v>13.08</v>
      </c>
    </row>
    <row r="148" spans="1:7">
      <c r="A148" s="127"/>
      <c r="B148" s="20">
        <v>20266</v>
      </c>
      <c r="C148" s="6" t="s">
        <v>138</v>
      </c>
      <c r="D148" s="18">
        <v>1</v>
      </c>
      <c r="E148" s="20" t="s">
        <v>22</v>
      </c>
      <c r="F148" s="18">
        <v>34.36</v>
      </c>
      <c r="G148" s="11">
        <f>SUM(D148*F148)</f>
        <v>34.36</v>
      </c>
    </row>
    <row r="149" spans="1:7">
      <c r="A149" s="129"/>
      <c r="B149" s="14"/>
      <c r="C149" s="13"/>
      <c r="D149" s="117"/>
      <c r="E149" s="118"/>
      <c r="F149" s="119" t="s">
        <v>10</v>
      </c>
      <c r="G149" s="121">
        <f>SUM(G144:G148)</f>
        <v>299.12</v>
      </c>
    </row>
    <row r="150" spans="1:7">
      <c r="A150" s="129"/>
      <c r="B150" s="14"/>
      <c r="C150" s="13"/>
      <c r="D150" s="13"/>
      <c r="E150" s="34"/>
      <c r="F150" s="100"/>
      <c r="G150" s="101"/>
    </row>
    <row r="151" spans="1:7" ht="15.75" thickBot="1">
      <c r="A151" s="130"/>
      <c r="B151" s="14"/>
      <c r="C151" s="13"/>
      <c r="D151" s="13"/>
      <c r="E151" s="34"/>
      <c r="F151" s="100"/>
      <c r="G151" s="101"/>
    </row>
    <row r="152" spans="1:7" ht="16.5" thickBot="1">
      <c r="A152" s="135"/>
      <c r="B152" s="136"/>
      <c r="C152" s="110"/>
      <c r="D152" s="113"/>
      <c r="E152" s="144" t="s">
        <v>139</v>
      </c>
      <c r="F152" s="165">
        <f>SUM(G21+G43+G51+G63+G67+G73+G117+G142+G149)</f>
        <v>8048.9290229999997</v>
      </c>
      <c r="G152" s="166"/>
    </row>
    <row r="153" spans="1:7">
      <c r="A153" s="103" t="s">
        <v>278</v>
      </c>
      <c r="B153" s="102"/>
      <c r="C153" s="102"/>
      <c r="E153" s="28"/>
    </row>
    <row r="154" spans="1:7" ht="15.75" thickBot="1">
      <c r="A154" s="167" t="s">
        <v>279</v>
      </c>
      <c r="B154" s="167"/>
      <c r="C154" s="167"/>
      <c r="D154" s="167"/>
      <c r="E154" s="167"/>
    </row>
    <row r="155" spans="1:7">
      <c r="A155" s="29"/>
      <c r="B155" s="31"/>
      <c r="C155" s="30"/>
      <c r="D155" s="30"/>
      <c r="E155" s="32"/>
      <c r="F155" s="30"/>
      <c r="G155" s="33"/>
    </row>
    <row r="156" spans="1:7">
      <c r="A156" s="12"/>
      <c r="B156" s="14"/>
      <c r="C156" s="13"/>
      <c r="D156" s="13"/>
      <c r="E156" s="34"/>
      <c r="F156" s="13"/>
      <c r="G156" s="35"/>
    </row>
    <row r="157" spans="1:7">
      <c r="A157" s="12"/>
      <c r="B157" s="14"/>
      <c r="C157" s="13"/>
      <c r="D157" s="13"/>
      <c r="E157" s="34"/>
      <c r="F157" s="13"/>
      <c r="G157" s="35"/>
    </row>
    <row r="158" spans="1:7">
      <c r="A158" s="12"/>
      <c r="B158" s="36" t="s">
        <v>140</v>
      </c>
      <c r="C158" s="13"/>
      <c r="D158" s="13" t="s">
        <v>141</v>
      </c>
      <c r="E158" s="34"/>
      <c r="F158" s="13"/>
      <c r="G158" s="35"/>
    </row>
    <row r="159" spans="1:7">
      <c r="A159" s="12"/>
      <c r="B159" s="14"/>
      <c r="C159" s="13"/>
      <c r="D159" s="13" t="s">
        <v>142</v>
      </c>
      <c r="E159" s="34"/>
      <c r="F159" s="13"/>
      <c r="G159" s="35"/>
    </row>
    <row r="160" spans="1:7" ht="15.75" thickBot="1">
      <c r="A160" s="37"/>
      <c r="B160" s="39"/>
      <c r="C160" s="38"/>
      <c r="D160" s="38"/>
      <c r="E160" s="40"/>
      <c r="F160" s="38"/>
      <c r="G160" s="41"/>
    </row>
  </sheetData>
  <mergeCells count="2">
    <mergeCell ref="F152:G152"/>
    <mergeCell ref="A154:E15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25"/>
  <sheetViews>
    <sheetView zoomScale="90" zoomScaleNormal="90" workbookViewId="0">
      <selection activeCell="A52" sqref="A52:G5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15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ref="G16:G20" si="1">SUM(D16*F16)</f>
        <v>27.587999999999997</v>
      </c>
    </row>
    <row r="17" spans="1:9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1"/>
        <v>4.8125</v>
      </c>
    </row>
    <row r="18" spans="1:9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1"/>
        <v>44.160000000000004</v>
      </c>
    </row>
    <row r="19" spans="1:9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1"/>
        <v>14.895999999999999</v>
      </c>
    </row>
    <row r="20" spans="1:9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1"/>
        <v>0.21614400000000003</v>
      </c>
    </row>
    <row r="21" spans="1:9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9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9">
      <c r="A23" s="125"/>
      <c r="B23" s="13"/>
      <c r="C23" s="8" t="s">
        <v>329</v>
      </c>
      <c r="D23" s="13"/>
      <c r="E23" s="13"/>
      <c r="F23" s="13"/>
      <c r="G23" s="35"/>
    </row>
    <row r="24" spans="1:9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9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  <c r="I25" s="145"/>
    </row>
    <row r="26" spans="1:9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9">
      <c r="A27" s="125"/>
      <c r="B27" s="7">
        <v>13284</v>
      </c>
      <c r="C27" s="13" t="s">
        <v>331</v>
      </c>
      <c r="D27" s="9">
        <v>66</v>
      </c>
      <c r="E27" s="10" t="s">
        <v>16</v>
      </c>
      <c r="F27" s="9">
        <v>0.39</v>
      </c>
      <c r="G27" s="11">
        <f t="shared" ref="G27:G29" si="2">SUM(D27*F27)</f>
        <v>25.740000000000002</v>
      </c>
    </row>
    <row r="28" spans="1:9">
      <c r="A28" s="125"/>
      <c r="B28" s="7">
        <v>1106</v>
      </c>
      <c r="C28" s="13" t="s">
        <v>301</v>
      </c>
      <c r="D28" s="9">
        <v>66</v>
      </c>
      <c r="E28" s="10" t="s">
        <v>16</v>
      </c>
      <c r="F28" s="9">
        <v>0.4</v>
      </c>
      <c r="G28" s="11">
        <f t="shared" si="2"/>
        <v>26.400000000000002</v>
      </c>
    </row>
    <row r="29" spans="1:9">
      <c r="A29" s="125"/>
      <c r="B29" s="7">
        <v>367</v>
      </c>
      <c r="C29" s="13" t="s">
        <v>302</v>
      </c>
      <c r="D29" s="9">
        <v>0.25</v>
      </c>
      <c r="E29" s="10" t="s">
        <v>293</v>
      </c>
      <c r="F29" s="9">
        <v>67</v>
      </c>
      <c r="G29" s="11">
        <f t="shared" si="2"/>
        <v>16.75</v>
      </c>
    </row>
    <row r="30" spans="1:9">
      <c r="A30" s="125"/>
      <c r="B30" s="7"/>
      <c r="C30" s="13" t="s">
        <v>330</v>
      </c>
      <c r="D30" s="9"/>
      <c r="E30" s="10"/>
      <c r="F30" s="9"/>
      <c r="G30" s="11"/>
    </row>
    <row r="31" spans="1:9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9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3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3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3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/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3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3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3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3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3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3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3"/>
        <v>83.98</v>
      </c>
    </row>
    <row r="43" spans="1:7" ht="15.75" thickBot="1">
      <c r="A43" s="147"/>
      <c r="B43" s="39"/>
      <c r="C43" s="38"/>
      <c r="D43" s="148"/>
      <c r="E43" s="149"/>
      <c r="F43" s="150" t="s">
        <v>10</v>
      </c>
      <c r="G43" s="151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4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4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4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4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4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5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5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5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6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6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6"/>
        <v>85.09</v>
      </c>
    </row>
    <row r="62" spans="1:7" ht="15.75" thickBot="1">
      <c r="A62" s="126"/>
      <c r="B62" s="14"/>
      <c r="C62" s="13"/>
      <c r="D62" s="15"/>
      <c r="E62" s="122"/>
      <c r="F62" s="116" t="s">
        <v>10</v>
      </c>
      <c r="G62" s="120">
        <f>SUM(G54:G61)</f>
        <v>249.29007900000002</v>
      </c>
    </row>
    <row r="63" spans="1:7" ht="16.5" thickBot="1">
      <c r="A63" s="124">
        <v>5</v>
      </c>
      <c r="B63" s="131"/>
      <c r="C63" s="115" t="s">
        <v>49</v>
      </c>
      <c r="D63" s="113"/>
      <c r="E63" s="112"/>
      <c r="F63" s="132"/>
      <c r="G63" s="114"/>
    </row>
    <row r="64" spans="1:7">
      <c r="A64" s="125"/>
      <c r="B64" s="7">
        <v>7288</v>
      </c>
      <c r="C64" s="19" t="s">
        <v>340</v>
      </c>
      <c r="D64" s="18">
        <v>14</v>
      </c>
      <c r="E64" s="7" t="s">
        <v>339</v>
      </c>
      <c r="F64" s="18">
        <v>18.43</v>
      </c>
      <c r="G64" s="11">
        <f>SUM(D64*F64)</f>
        <v>258.02</v>
      </c>
    </row>
    <row r="65" spans="1:7">
      <c r="A65" s="127"/>
      <c r="B65" s="20">
        <v>7345</v>
      </c>
      <c r="C65" s="6" t="s">
        <v>338</v>
      </c>
      <c r="D65" s="18">
        <v>5</v>
      </c>
      <c r="E65" s="20" t="s">
        <v>339</v>
      </c>
      <c r="F65" s="18">
        <v>12.64</v>
      </c>
      <c r="G65" s="11">
        <f>SUM(D65*F65)</f>
        <v>63.2</v>
      </c>
    </row>
    <row r="66" spans="1:7" ht="15.75" thickBot="1">
      <c r="A66" s="126"/>
      <c r="B66" s="14"/>
      <c r="C66" s="13"/>
      <c r="D66" s="15"/>
      <c r="E66" s="122"/>
      <c r="F66" s="116" t="s">
        <v>10</v>
      </c>
      <c r="G66" s="120">
        <f>SUM(G64:G65)</f>
        <v>321.21999999999997</v>
      </c>
    </row>
    <row r="67" spans="1:7" ht="16.5" thickBot="1">
      <c r="A67" s="124">
        <v>7</v>
      </c>
      <c r="B67" s="131"/>
      <c r="C67" s="115" t="s">
        <v>283</v>
      </c>
      <c r="D67" s="133"/>
      <c r="E67" s="112"/>
      <c r="F67" s="132"/>
      <c r="G67" s="114"/>
    </row>
    <row r="68" spans="1:7">
      <c r="A68" s="127"/>
      <c r="B68" s="20" t="s">
        <v>20</v>
      </c>
      <c r="C68" s="6" t="s">
        <v>85</v>
      </c>
      <c r="D68" s="18">
        <v>1</v>
      </c>
      <c r="E68" s="20" t="s">
        <v>22</v>
      </c>
      <c r="F68" s="18">
        <v>139.9</v>
      </c>
      <c r="G68" s="11">
        <f t="shared" ref="G68:G107" si="7">SUM(D68*F68)</f>
        <v>139.9</v>
      </c>
    </row>
    <row r="69" spans="1:7">
      <c r="A69" s="127"/>
      <c r="B69" s="20">
        <v>11825</v>
      </c>
      <c r="C69" s="6" t="s">
        <v>87</v>
      </c>
      <c r="D69" s="18">
        <v>1</v>
      </c>
      <c r="E69" s="20" t="s">
        <v>22</v>
      </c>
      <c r="F69" s="18">
        <v>48.11</v>
      </c>
      <c r="G69" s="11">
        <f t="shared" si="7"/>
        <v>48.11</v>
      </c>
    </row>
    <row r="70" spans="1:7">
      <c r="A70" s="127"/>
      <c r="B70" s="20">
        <v>96</v>
      </c>
      <c r="C70" s="6" t="s">
        <v>88</v>
      </c>
      <c r="D70" s="18">
        <v>1</v>
      </c>
      <c r="E70" s="20" t="s">
        <v>22</v>
      </c>
      <c r="F70" s="18">
        <v>7.35</v>
      </c>
      <c r="G70" s="11">
        <f t="shared" si="7"/>
        <v>7.35</v>
      </c>
    </row>
    <row r="71" spans="1:7">
      <c r="A71" s="127"/>
      <c r="B71" s="20">
        <v>97</v>
      </c>
      <c r="C71" s="6" t="s">
        <v>89</v>
      </c>
      <c r="D71" s="18">
        <v>3</v>
      </c>
      <c r="E71" s="20" t="s">
        <v>22</v>
      </c>
      <c r="F71" s="18">
        <v>12.65</v>
      </c>
      <c r="G71" s="11">
        <f t="shared" si="7"/>
        <v>37.950000000000003</v>
      </c>
    </row>
    <row r="72" spans="1:7">
      <c r="A72" s="127"/>
      <c r="B72" s="20">
        <v>65</v>
      </c>
      <c r="C72" s="6" t="s">
        <v>90</v>
      </c>
      <c r="D72" s="18">
        <v>6</v>
      </c>
      <c r="E72" s="20" t="s">
        <v>22</v>
      </c>
      <c r="F72" s="18">
        <v>0.5</v>
      </c>
      <c r="G72" s="11">
        <f t="shared" si="7"/>
        <v>3</v>
      </c>
    </row>
    <row r="73" spans="1:7">
      <c r="A73" s="127"/>
      <c r="B73" s="20">
        <v>108</v>
      </c>
      <c r="C73" s="6" t="s">
        <v>91</v>
      </c>
      <c r="D73" s="18">
        <v>4</v>
      </c>
      <c r="E73" s="20" t="s">
        <v>22</v>
      </c>
      <c r="F73" s="18">
        <v>1.05</v>
      </c>
      <c r="G73" s="11">
        <f t="shared" si="7"/>
        <v>4.2</v>
      </c>
    </row>
    <row r="74" spans="1:7">
      <c r="A74" s="127"/>
      <c r="B74" s="20">
        <v>6005</v>
      </c>
      <c r="C74" s="6" t="s">
        <v>92</v>
      </c>
      <c r="D74" s="18">
        <v>2</v>
      </c>
      <c r="E74" s="20" t="s">
        <v>22</v>
      </c>
      <c r="F74" s="18">
        <v>58.25</v>
      </c>
      <c r="G74" s="11">
        <f t="shared" si="7"/>
        <v>116.5</v>
      </c>
    </row>
    <row r="75" spans="1:7">
      <c r="A75" s="127"/>
      <c r="B75" s="20">
        <v>20055</v>
      </c>
      <c r="C75" s="6" t="s">
        <v>93</v>
      </c>
      <c r="D75" s="18">
        <v>2</v>
      </c>
      <c r="E75" s="20" t="s">
        <v>22</v>
      </c>
      <c r="F75" s="18">
        <v>11.52</v>
      </c>
      <c r="G75" s="11">
        <f t="shared" si="7"/>
        <v>23.04</v>
      </c>
    </row>
    <row r="76" spans="1:7">
      <c r="A76" s="127"/>
      <c r="B76" s="20">
        <v>6024</v>
      </c>
      <c r="C76" s="6" t="s">
        <v>94</v>
      </c>
      <c r="D76" s="18">
        <v>1</v>
      </c>
      <c r="E76" s="20" t="s">
        <v>22</v>
      </c>
      <c r="F76" s="18">
        <v>57.55</v>
      </c>
      <c r="G76" s="11">
        <f t="shared" si="7"/>
        <v>57.55</v>
      </c>
    </row>
    <row r="77" spans="1:7">
      <c r="A77" s="127"/>
      <c r="B77" s="20">
        <v>9868</v>
      </c>
      <c r="C77" s="6" t="s">
        <v>95</v>
      </c>
      <c r="D77" s="18">
        <v>26.44</v>
      </c>
      <c r="E77" s="20" t="s">
        <v>21</v>
      </c>
      <c r="F77" s="18">
        <v>2.17</v>
      </c>
      <c r="G77" s="11">
        <f t="shared" si="7"/>
        <v>57.3748</v>
      </c>
    </row>
    <row r="78" spans="1:7">
      <c r="A78" s="127"/>
      <c r="B78" s="20">
        <v>9869</v>
      </c>
      <c r="C78" s="6" t="s">
        <v>96</v>
      </c>
      <c r="D78" s="18">
        <v>6.82</v>
      </c>
      <c r="E78" s="20" t="s">
        <v>21</v>
      </c>
      <c r="F78" s="18">
        <v>4.95</v>
      </c>
      <c r="G78" s="11">
        <f t="shared" si="7"/>
        <v>33.759</v>
      </c>
    </row>
    <row r="79" spans="1:7">
      <c r="A79" s="127"/>
      <c r="B79" s="20">
        <v>3529</v>
      </c>
      <c r="C79" s="6" t="s">
        <v>97</v>
      </c>
      <c r="D79" s="18">
        <v>11</v>
      </c>
      <c r="E79" s="20" t="s">
        <v>7</v>
      </c>
      <c r="F79" s="18">
        <v>0.43</v>
      </c>
      <c r="G79" s="11">
        <f t="shared" si="7"/>
        <v>4.7299999999999995</v>
      </c>
    </row>
    <row r="80" spans="1:7">
      <c r="A80" s="127"/>
      <c r="B80" s="20">
        <v>3536</v>
      </c>
      <c r="C80" s="6" t="s">
        <v>98</v>
      </c>
      <c r="D80" s="18">
        <v>2</v>
      </c>
      <c r="E80" s="20" t="s">
        <v>7</v>
      </c>
      <c r="F80" s="18">
        <v>1.1200000000000001</v>
      </c>
      <c r="G80" s="11">
        <f t="shared" si="7"/>
        <v>2.2400000000000002</v>
      </c>
    </row>
    <row r="81" spans="1:7">
      <c r="A81" s="127"/>
      <c r="B81" s="20">
        <v>3538</v>
      </c>
      <c r="C81" s="6" t="s">
        <v>99</v>
      </c>
      <c r="D81" s="18">
        <v>1</v>
      </c>
      <c r="E81" s="20" t="s">
        <v>7</v>
      </c>
      <c r="F81" s="18">
        <v>1.63</v>
      </c>
      <c r="G81" s="11">
        <f t="shared" si="7"/>
        <v>1.63</v>
      </c>
    </row>
    <row r="82" spans="1:7">
      <c r="A82" s="127"/>
      <c r="B82" s="20">
        <v>3522</v>
      </c>
      <c r="C82" s="6" t="s">
        <v>100</v>
      </c>
      <c r="D82" s="18">
        <v>3</v>
      </c>
      <c r="E82" s="20" t="s">
        <v>7</v>
      </c>
      <c r="F82" s="18">
        <v>1.63</v>
      </c>
      <c r="G82" s="11">
        <f t="shared" si="7"/>
        <v>4.8899999999999997</v>
      </c>
    </row>
    <row r="83" spans="1:7">
      <c r="A83" s="127"/>
      <c r="B83" s="20">
        <v>20147</v>
      </c>
      <c r="C83" s="6" t="s">
        <v>101</v>
      </c>
      <c r="D83" s="18">
        <v>2</v>
      </c>
      <c r="E83" s="20" t="s">
        <v>7</v>
      </c>
      <c r="F83" s="18">
        <v>3.69</v>
      </c>
      <c r="G83" s="11">
        <f t="shared" si="7"/>
        <v>7.38</v>
      </c>
    </row>
    <row r="84" spans="1:7">
      <c r="A84" s="127"/>
      <c r="B84" s="20">
        <v>3860</v>
      </c>
      <c r="C84" s="6" t="s">
        <v>102</v>
      </c>
      <c r="D84" s="18">
        <v>2</v>
      </c>
      <c r="E84" s="20" t="s">
        <v>7</v>
      </c>
      <c r="F84" s="18">
        <v>2.25</v>
      </c>
      <c r="G84" s="11">
        <f t="shared" si="7"/>
        <v>4.5</v>
      </c>
    </row>
    <row r="85" spans="1:7">
      <c r="A85" s="127"/>
      <c r="B85" s="20">
        <v>7140</v>
      </c>
      <c r="C85" s="6" t="s">
        <v>103</v>
      </c>
      <c r="D85" s="18">
        <v>1</v>
      </c>
      <c r="E85" s="20" t="s">
        <v>7</v>
      </c>
      <c r="F85" s="18">
        <v>1.94</v>
      </c>
      <c r="G85" s="11">
        <f t="shared" si="7"/>
        <v>1.94</v>
      </c>
    </row>
    <row r="86" spans="1:7">
      <c r="A86" s="127"/>
      <c r="B86" s="20">
        <v>7139</v>
      </c>
      <c r="C86" s="6" t="s">
        <v>104</v>
      </c>
      <c r="D86" s="18">
        <v>3</v>
      </c>
      <c r="E86" s="20" t="s">
        <v>7</v>
      </c>
      <c r="F86" s="18">
        <v>0.65</v>
      </c>
      <c r="G86" s="11">
        <f t="shared" si="7"/>
        <v>1.9500000000000002</v>
      </c>
    </row>
    <row r="87" spans="1:7">
      <c r="A87" s="127"/>
      <c r="B87" s="20">
        <v>7136</v>
      </c>
      <c r="C87" s="6" t="s">
        <v>105</v>
      </c>
      <c r="D87" s="18">
        <v>1</v>
      </c>
      <c r="E87" s="20" t="s">
        <v>7</v>
      </c>
      <c r="F87" s="18">
        <v>3.32</v>
      </c>
      <c r="G87" s="11">
        <f t="shared" si="7"/>
        <v>3.32</v>
      </c>
    </row>
    <row r="88" spans="1:7">
      <c r="A88" s="127"/>
      <c r="B88" s="20">
        <v>1956</v>
      </c>
      <c r="C88" s="6" t="s">
        <v>106</v>
      </c>
      <c r="D88" s="18">
        <v>3</v>
      </c>
      <c r="E88" s="20" t="s">
        <v>7</v>
      </c>
      <c r="F88" s="18">
        <v>1.59</v>
      </c>
      <c r="G88" s="11">
        <f t="shared" si="7"/>
        <v>4.7700000000000005</v>
      </c>
    </row>
    <row r="89" spans="1:7">
      <c r="A89" s="127"/>
      <c r="B89" s="20">
        <v>1957</v>
      </c>
      <c r="C89" s="6" t="s">
        <v>107</v>
      </c>
      <c r="D89" s="18">
        <v>2</v>
      </c>
      <c r="E89" s="20" t="s">
        <v>7</v>
      </c>
      <c r="F89" s="18">
        <v>3.44</v>
      </c>
      <c r="G89" s="11">
        <f t="shared" si="7"/>
        <v>6.88</v>
      </c>
    </row>
    <row r="90" spans="1:7">
      <c r="A90" s="127"/>
      <c r="B90" s="20">
        <v>829</v>
      </c>
      <c r="C90" s="6" t="s">
        <v>108</v>
      </c>
      <c r="D90" s="18">
        <v>1</v>
      </c>
      <c r="E90" s="20" t="s">
        <v>7</v>
      </c>
      <c r="F90" s="18">
        <v>0.42</v>
      </c>
      <c r="G90" s="11">
        <f t="shared" si="7"/>
        <v>0.42</v>
      </c>
    </row>
    <row r="91" spans="1:7">
      <c r="A91" s="127"/>
      <c r="B91" s="20">
        <v>6516</v>
      </c>
      <c r="C91" s="6" t="s">
        <v>111</v>
      </c>
      <c r="D91" s="18">
        <v>1.74</v>
      </c>
      <c r="E91" s="20" t="s">
        <v>21</v>
      </c>
      <c r="F91" s="18">
        <v>14.56</v>
      </c>
      <c r="G91" s="11">
        <f t="shared" si="7"/>
        <v>25.334400000000002</v>
      </c>
    </row>
    <row r="92" spans="1:7">
      <c r="A92" s="127"/>
      <c r="B92" s="20">
        <v>9838</v>
      </c>
      <c r="C92" s="6" t="s">
        <v>112</v>
      </c>
      <c r="D92" s="18">
        <v>8.99</v>
      </c>
      <c r="E92" s="20" t="s">
        <v>21</v>
      </c>
      <c r="F92" s="18">
        <v>4.37</v>
      </c>
      <c r="G92" s="11">
        <f t="shared" si="7"/>
        <v>39.286300000000004</v>
      </c>
    </row>
    <row r="93" spans="1:7">
      <c r="A93" s="127"/>
      <c r="B93" s="20">
        <v>20067</v>
      </c>
      <c r="C93" s="6" t="s">
        <v>113</v>
      </c>
      <c r="D93" s="18">
        <v>2.33</v>
      </c>
      <c r="E93" s="20" t="s">
        <v>21</v>
      </c>
      <c r="F93" s="18">
        <v>5.23</v>
      </c>
      <c r="G93" s="11">
        <f t="shared" si="7"/>
        <v>12.185900000000002</v>
      </c>
    </row>
    <row r="94" spans="1:7">
      <c r="A94" s="127"/>
      <c r="B94" s="20">
        <v>40777</v>
      </c>
      <c r="C94" s="6" t="s">
        <v>114</v>
      </c>
      <c r="D94" s="18">
        <v>1</v>
      </c>
      <c r="E94" s="20" t="s">
        <v>22</v>
      </c>
      <c r="F94" s="18">
        <v>27.16</v>
      </c>
      <c r="G94" s="11">
        <f t="shared" si="7"/>
        <v>27.16</v>
      </c>
    </row>
    <row r="95" spans="1:7">
      <c r="A95" s="127"/>
      <c r="B95" s="20">
        <v>72547</v>
      </c>
      <c r="C95" s="6" t="s">
        <v>119</v>
      </c>
      <c r="D95" s="18">
        <v>1</v>
      </c>
      <c r="E95" s="20" t="s">
        <v>22</v>
      </c>
      <c r="F95" s="18">
        <v>5.07</v>
      </c>
      <c r="G95" s="11">
        <f t="shared" si="7"/>
        <v>5.07</v>
      </c>
    </row>
    <row r="96" spans="1:7">
      <c r="A96" s="127"/>
      <c r="B96" s="20">
        <v>72544</v>
      </c>
      <c r="C96" s="6" t="s">
        <v>120</v>
      </c>
      <c r="D96" s="18">
        <v>2</v>
      </c>
      <c r="E96" s="20" t="s">
        <v>22</v>
      </c>
      <c r="F96" s="18">
        <v>9.8699999999999992</v>
      </c>
      <c r="G96" s="11">
        <f t="shared" si="7"/>
        <v>19.739999999999998</v>
      </c>
    </row>
    <row r="97" spans="1:7">
      <c r="A97" s="127"/>
      <c r="B97" s="20">
        <v>72541</v>
      </c>
      <c r="C97" s="6" t="s">
        <v>121</v>
      </c>
      <c r="D97" s="18">
        <v>1</v>
      </c>
      <c r="E97" s="20" t="s">
        <v>22</v>
      </c>
      <c r="F97" s="18">
        <v>18.829999999999998</v>
      </c>
      <c r="G97" s="11">
        <f t="shared" si="7"/>
        <v>18.829999999999998</v>
      </c>
    </row>
    <row r="98" spans="1:7">
      <c r="A98" s="127"/>
      <c r="B98" s="20">
        <v>20148</v>
      </c>
      <c r="C98" s="6" t="s">
        <v>122</v>
      </c>
      <c r="D98" s="18">
        <v>1</v>
      </c>
      <c r="E98" s="20" t="s">
        <v>22</v>
      </c>
      <c r="F98" s="18">
        <v>3.03</v>
      </c>
      <c r="G98" s="11">
        <f t="shared" si="7"/>
        <v>3.03</v>
      </c>
    </row>
    <row r="99" spans="1:7">
      <c r="A99" s="127"/>
      <c r="B99" s="20">
        <v>20149</v>
      </c>
      <c r="C99" s="6" t="s">
        <v>123</v>
      </c>
      <c r="D99" s="18">
        <v>3</v>
      </c>
      <c r="E99" s="20" t="s">
        <v>22</v>
      </c>
      <c r="F99" s="18">
        <v>4.6100000000000003</v>
      </c>
      <c r="G99" s="11">
        <f t="shared" si="7"/>
        <v>13.830000000000002</v>
      </c>
    </row>
    <row r="100" spans="1:7">
      <c r="A100" s="127"/>
      <c r="B100" s="20">
        <v>20155</v>
      </c>
      <c r="C100" s="6" t="s">
        <v>124</v>
      </c>
      <c r="D100" s="18">
        <v>5</v>
      </c>
      <c r="E100" s="20" t="s">
        <v>22</v>
      </c>
      <c r="F100" s="18">
        <v>5.27</v>
      </c>
      <c r="G100" s="11">
        <f t="shared" si="7"/>
        <v>26.349999999999998</v>
      </c>
    </row>
    <row r="101" spans="1:7">
      <c r="A101" s="127"/>
      <c r="B101" s="20">
        <v>10835</v>
      </c>
      <c r="C101" s="6" t="s">
        <v>125</v>
      </c>
      <c r="D101" s="18">
        <v>1</v>
      </c>
      <c r="E101" s="20" t="s">
        <v>22</v>
      </c>
      <c r="F101" s="18">
        <v>1.89</v>
      </c>
      <c r="G101" s="11">
        <f t="shared" si="7"/>
        <v>1.89</v>
      </c>
    </row>
    <row r="102" spans="1:7">
      <c r="A102" s="127"/>
      <c r="B102" s="20">
        <v>72774</v>
      </c>
      <c r="C102" s="6" t="s">
        <v>126</v>
      </c>
      <c r="D102" s="18">
        <v>1</v>
      </c>
      <c r="E102" s="20" t="s">
        <v>22</v>
      </c>
      <c r="F102" s="18">
        <v>22.52</v>
      </c>
      <c r="G102" s="11">
        <f t="shared" si="7"/>
        <v>22.52</v>
      </c>
    </row>
    <row r="103" spans="1:7">
      <c r="A103" s="127"/>
      <c r="B103" s="20">
        <v>3848</v>
      </c>
      <c r="C103" s="6" t="s">
        <v>127</v>
      </c>
      <c r="D103" s="18">
        <v>6</v>
      </c>
      <c r="E103" s="20" t="s">
        <v>22</v>
      </c>
      <c r="F103" s="18">
        <v>4.05</v>
      </c>
      <c r="G103" s="11">
        <f t="shared" si="7"/>
        <v>24.299999999999997</v>
      </c>
    </row>
    <row r="104" spans="1:7">
      <c r="A104" s="127"/>
      <c r="B104" s="20">
        <v>3893</v>
      </c>
      <c r="C104" s="6" t="s">
        <v>128</v>
      </c>
      <c r="D104" s="18">
        <v>2</v>
      </c>
      <c r="E104" s="20" t="s">
        <v>22</v>
      </c>
      <c r="F104" s="18">
        <v>12.96</v>
      </c>
      <c r="G104" s="11">
        <f t="shared" si="7"/>
        <v>25.92</v>
      </c>
    </row>
    <row r="105" spans="1:7">
      <c r="A105" s="127"/>
      <c r="B105" s="20">
        <v>20261</v>
      </c>
      <c r="C105" s="6" t="s">
        <v>129</v>
      </c>
      <c r="D105" s="18">
        <v>3</v>
      </c>
      <c r="E105" s="20" t="s">
        <v>22</v>
      </c>
      <c r="F105" s="18">
        <v>17.05</v>
      </c>
      <c r="G105" s="11">
        <f t="shared" si="7"/>
        <v>51.150000000000006</v>
      </c>
    </row>
    <row r="106" spans="1:7">
      <c r="A106" s="127"/>
      <c r="B106" s="20">
        <v>7097</v>
      </c>
      <c r="C106" s="6" t="s">
        <v>130</v>
      </c>
      <c r="D106" s="18">
        <v>1</v>
      </c>
      <c r="E106" s="20" t="s">
        <v>22</v>
      </c>
      <c r="F106" s="18">
        <v>3.88</v>
      </c>
      <c r="G106" s="11">
        <f t="shared" si="7"/>
        <v>3.88</v>
      </c>
    </row>
    <row r="107" spans="1:7">
      <c r="A107" s="127"/>
      <c r="B107" s="20">
        <v>9838</v>
      </c>
      <c r="C107" s="6" t="s">
        <v>131</v>
      </c>
      <c r="D107" s="18">
        <v>1</v>
      </c>
      <c r="E107" s="20" t="s">
        <v>22</v>
      </c>
      <c r="F107" s="18">
        <v>4.47</v>
      </c>
      <c r="G107" s="11">
        <f t="shared" si="7"/>
        <v>4.47</v>
      </c>
    </row>
    <row r="108" spans="1:7" ht="15.75" thickBot="1">
      <c r="A108" s="126"/>
      <c r="B108" s="14"/>
      <c r="C108" s="13"/>
      <c r="D108" s="15"/>
      <c r="E108" s="16"/>
      <c r="F108" s="116" t="s">
        <v>10</v>
      </c>
      <c r="G108" s="153">
        <f>SUM(G68:G107)</f>
        <v>898.33039999999994</v>
      </c>
    </row>
    <row r="109" spans="1:7" ht="16.5" thickBot="1">
      <c r="A109" s="124">
        <v>9</v>
      </c>
      <c r="B109" s="134"/>
      <c r="C109" s="115" t="s">
        <v>277</v>
      </c>
      <c r="D109" s="113"/>
      <c r="E109" s="112"/>
      <c r="F109" s="132"/>
      <c r="G109" s="114"/>
    </row>
    <row r="110" spans="1:7">
      <c r="A110" s="127"/>
      <c r="B110" s="20">
        <v>10422</v>
      </c>
      <c r="C110" s="6" t="s">
        <v>134</v>
      </c>
      <c r="D110" s="18">
        <v>1</v>
      </c>
      <c r="E110" s="20" t="s">
        <v>22</v>
      </c>
      <c r="F110" s="18">
        <v>207.73</v>
      </c>
      <c r="G110" s="11">
        <f>SUM(D110*F110)</f>
        <v>207.73</v>
      </c>
    </row>
    <row r="111" spans="1:7">
      <c r="A111" s="127"/>
      <c r="B111" s="20">
        <v>10425</v>
      </c>
      <c r="C111" s="6" t="s">
        <v>135</v>
      </c>
      <c r="D111" s="18">
        <v>1</v>
      </c>
      <c r="E111" s="20" t="s">
        <v>22</v>
      </c>
      <c r="F111" s="18">
        <v>37.11</v>
      </c>
      <c r="G111" s="11">
        <f>SUM(D111*F111)</f>
        <v>37.11</v>
      </c>
    </row>
    <row r="112" spans="1:7">
      <c r="A112" s="127"/>
      <c r="B112" s="20">
        <v>11822</v>
      </c>
      <c r="C112" s="6" t="s">
        <v>136</v>
      </c>
      <c r="D112" s="18">
        <v>1</v>
      </c>
      <c r="E112" s="20" t="s">
        <v>22</v>
      </c>
      <c r="F112" s="18">
        <v>6.84</v>
      </c>
      <c r="G112" s="11">
        <f>SUM(D112*F112)</f>
        <v>6.84</v>
      </c>
    </row>
    <row r="113" spans="1:7">
      <c r="A113" s="127"/>
      <c r="B113" s="20">
        <v>11831</v>
      </c>
      <c r="C113" s="6" t="s">
        <v>137</v>
      </c>
      <c r="D113" s="18">
        <v>2</v>
      </c>
      <c r="E113" s="20" t="s">
        <v>22</v>
      </c>
      <c r="F113" s="18">
        <v>6.54</v>
      </c>
      <c r="G113" s="11">
        <f>SUM(D113*F113)</f>
        <v>13.08</v>
      </c>
    </row>
    <row r="114" spans="1:7">
      <c r="A114" s="127"/>
      <c r="B114" s="20">
        <v>20266</v>
      </c>
      <c r="C114" s="6" t="s">
        <v>138</v>
      </c>
      <c r="D114" s="18">
        <v>1</v>
      </c>
      <c r="E114" s="20" t="s">
        <v>22</v>
      </c>
      <c r="F114" s="18">
        <v>34.36</v>
      </c>
      <c r="G114" s="11">
        <f>SUM(D114*F114)</f>
        <v>34.36</v>
      </c>
    </row>
    <row r="115" spans="1:7">
      <c r="A115" s="129"/>
      <c r="B115" s="14"/>
      <c r="C115" s="13"/>
      <c r="D115" s="117"/>
      <c r="E115" s="118"/>
      <c r="F115" s="119" t="s">
        <v>10</v>
      </c>
      <c r="G115" s="121">
        <f>SUM(G110:G114)</f>
        <v>299.12</v>
      </c>
    </row>
    <row r="116" spans="1:7" ht="15.75" thickBot="1">
      <c r="A116" s="130"/>
      <c r="B116" s="14"/>
      <c r="C116" s="13"/>
      <c r="D116" s="13"/>
      <c r="E116" s="34"/>
      <c r="F116" s="100"/>
      <c r="G116" s="101"/>
    </row>
    <row r="117" spans="1:7" ht="16.5" thickBot="1">
      <c r="A117" s="135"/>
      <c r="B117" s="136"/>
      <c r="C117" s="110"/>
      <c r="D117" s="113"/>
      <c r="E117" s="137" t="s">
        <v>139</v>
      </c>
      <c r="F117" s="165">
        <f>SUM(G21+G43+G51+G62+G66+G108+G115)</f>
        <v>4998.5545229999998</v>
      </c>
      <c r="G117" s="166"/>
    </row>
    <row r="118" spans="1:7">
      <c r="A118" s="103" t="s">
        <v>278</v>
      </c>
      <c r="B118" s="102"/>
      <c r="C118" s="102"/>
      <c r="E118" s="28"/>
    </row>
    <row r="119" spans="1:7" ht="15.75" thickBot="1">
      <c r="A119" s="167" t="s">
        <v>279</v>
      </c>
      <c r="B119" s="167"/>
      <c r="C119" s="167"/>
      <c r="D119" s="167"/>
      <c r="E119" s="167"/>
    </row>
    <row r="120" spans="1:7">
      <c r="A120" s="29"/>
      <c r="B120" s="31"/>
      <c r="C120" s="30"/>
      <c r="D120" s="30"/>
      <c r="E120" s="32"/>
      <c r="F120" s="30"/>
      <c r="G120" s="33"/>
    </row>
    <row r="121" spans="1:7">
      <c r="A121" s="12"/>
      <c r="B121" s="14"/>
      <c r="C121" s="13"/>
      <c r="D121" s="13"/>
      <c r="E121" s="34"/>
      <c r="F121" s="13"/>
      <c r="G121" s="35"/>
    </row>
    <row r="122" spans="1:7">
      <c r="A122" s="12"/>
      <c r="B122" s="14"/>
      <c r="C122" s="13"/>
      <c r="D122" s="13"/>
      <c r="E122" s="34"/>
      <c r="F122" s="13"/>
      <c r="G122" s="35"/>
    </row>
    <row r="123" spans="1:7">
      <c r="A123" s="12"/>
      <c r="B123" s="36" t="s">
        <v>140</v>
      </c>
      <c r="C123" s="13"/>
      <c r="D123" s="13" t="s">
        <v>141</v>
      </c>
      <c r="E123" s="34"/>
      <c r="F123" s="13"/>
      <c r="G123" s="35"/>
    </row>
    <row r="124" spans="1:7">
      <c r="A124" s="12"/>
      <c r="B124" s="14"/>
      <c r="C124" s="13"/>
      <c r="D124" s="13" t="s">
        <v>142</v>
      </c>
      <c r="E124" s="34"/>
      <c r="F124" s="13"/>
      <c r="G124" s="35"/>
    </row>
    <row r="125" spans="1:7" ht="15.75" thickBot="1">
      <c r="A125" s="37"/>
      <c r="B125" s="39"/>
      <c r="C125" s="38"/>
      <c r="D125" s="38"/>
      <c r="E125" s="40"/>
      <c r="F125" s="38"/>
      <c r="G125" s="41"/>
    </row>
  </sheetData>
  <mergeCells count="2">
    <mergeCell ref="F117:G117"/>
    <mergeCell ref="A119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55" t="s">
        <v>344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9" t="s">
        <v>294</v>
      </c>
      <c r="D12" s="9">
        <v>90.2</v>
      </c>
      <c r="E12" s="10" t="s">
        <v>9</v>
      </c>
      <c r="F12" s="9"/>
      <c r="G12" s="11">
        <f t="shared" ref="G12:G21" si="0">SUM(D12*F12)</f>
        <v>0</v>
      </c>
    </row>
    <row r="13" spans="1:7">
      <c r="A13" s="125"/>
      <c r="B13" s="7">
        <v>10566</v>
      </c>
      <c r="C13" s="19" t="s">
        <v>292</v>
      </c>
      <c r="D13" s="9">
        <v>270</v>
      </c>
      <c r="E13" s="10" t="s">
        <v>21</v>
      </c>
      <c r="F13" s="9">
        <v>5.85</v>
      </c>
      <c r="G13" s="11">
        <f t="shared" si="0"/>
        <v>1579.5</v>
      </c>
    </row>
    <row r="14" spans="1:7">
      <c r="A14" s="125"/>
      <c r="B14" s="7">
        <v>5061</v>
      </c>
      <c r="C14" s="19" t="s">
        <v>299</v>
      </c>
      <c r="D14" s="18">
        <v>16</v>
      </c>
      <c r="E14" s="10" t="s">
        <v>16</v>
      </c>
      <c r="F14" s="9">
        <v>6.25</v>
      </c>
      <c r="G14" s="11">
        <f t="shared" si="0"/>
        <v>100</v>
      </c>
    </row>
    <row r="15" spans="1:7">
      <c r="A15" s="125"/>
      <c r="B15" s="7">
        <v>20247</v>
      </c>
      <c r="C15" s="19" t="s">
        <v>297</v>
      </c>
      <c r="D15" s="9">
        <v>7</v>
      </c>
      <c r="E15" s="10" t="s">
        <v>16</v>
      </c>
      <c r="F15" s="9">
        <v>6.61</v>
      </c>
      <c r="G15" s="11">
        <f t="shared" si="0"/>
        <v>46.27</v>
      </c>
    </row>
    <row r="16" spans="1:7">
      <c r="A16" s="125"/>
      <c r="B16" s="7">
        <v>1607</v>
      </c>
      <c r="C16" s="8" t="s">
        <v>345</v>
      </c>
      <c r="D16" s="9">
        <v>128</v>
      </c>
      <c r="E16" s="10" t="s">
        <v>228</v>
      </c>
      <c r="F16" s="9">
        <v>0.1</v>
      </c>
      <c r="G16" s="11">
        <f t="shared" si="0"/>
        <v>12.8</v>
      </c>
    </row>
    <row r="17" spans="1:7">
      <c r="A17" s="125"/>
      <c r="B17" s="7">
        <v>4299</v>
      </c>
      <c r="C17" s="8" t="s">
        <v>346</v>
      </c>
      <c r="D17" s="9">
        <v>128</v>
      </c>
      <c r="E17" s="10" t="s">
        <v>228</v>
      </c>
      <c r="F17" s="9">
        <v>0.48</v>
      </c>
      <c r="G17" s="11">
        <f t="shared" si="0"/>
        <v>61.44</v>
      </c>
    </row>
    <row r="18" spans="1:7">
      <c r="A18" s="125"/>
      <c r="B18" s="7">
        <v>7194</v>
      </c>
      <c r="C18" s="8" t="s">
        <v>347</v>
      </c>
      <c r="D18" s="9">
        <v>103</v>
      </c>
      <c r="E18" s="10" t="s">
        <v>228</v>
      </c>
      <c r="F18" s="9">
        <v>14.68</v>
      </c>
      <c r="G18" s="11">
        <f t="shared" si="0"/>
        <v>1512.04</v>
      </c>
    </row>
    <row r="19" spans="1:7">
      <c r="A19" s="125"/>
      <c r="B19" s="7">
        <v>7219</v>
      </c>
      <c r="C19" s="19" t="s">
        <v>348</v>
      </c>
      <c r="D19" s="9">
        <v>9</v>
      </c>
      <c r="E19" s="10" t="s">
        <v>21</v>
      </c>
      <c r="F19" s="9">
        <v>28.7</v>
      </c>
      <c r="G19" s="11">
        <f t="shared" si="0"/>
        <v>258.3</v>
      </c>
    </row>
    <row r="20" spans="1:7">
      <c r="A20" s="125"/>
      <c r="B20" s="7">
        <v>6092</v>
      </c>
      <c r="C20" s="19" t="s">
        <v>349</v>
      </c>
      <c r="D20" s="9">
        <v>0.74</v>
      </c>
      <c r="E20" s="10" t="s">
        <v>9</v>
      </c>
      <c r="F20" s="9">
        <v>24.18</v>
      </c>
      <c r="G20" s="11">
        <f t="shared" si="0"/>
        <v>17.8932</v>
      </c>
    </row>
    <row r="21" spans="1:7">
      <c r="A21" s="125"/>
      <c r="B21" s="7">
        <v>11587</v>
      </c>
      <c r="C21" s="19" t="s">
        <v>295</v>
      </c>
      <c r="D21" s="9">
        <v>31</v>
      </c>
      <c r="E21" s="10" t="s">
        <v>9</v>
      </c>
      <c r="F21" s="9">
        <v>34</v>
      </c>
      <c r="G21" s="11">
        <f t="shared" si="0"/>
        <v>1054</v>
      </c>
    </row>
    <row r="22" spans="1:7">
      <c r="A22" s="126"/>
      <c r="B22" s="14"/>
      <c r="C22" s="13"/>
      <c r="D22" s="15"/>
      <c r="E22" s="122"/>
      <c r="F22" s="116" t="s">
        <v>10</v>
      </c>
      <c r="G22" s="120">
        <f>SUM(G12:G21)</f>
        <v>4642.2432000000008</v>
      </c>
    </row>
    <row r="23" spans="1:7" ht="15.75" thickBot="1">
      <c r="A23" s="130"/>
      <c r="B23" s="14"/>
      <c r="C23" s="13"/>
      <c r="D23" s="13"/>
      <c r="E23" s="34"/>
      <c r="F23" s="100"/>
      <c r="G23" s="101"/>
    </row>
    <row r="24" spans="1:7" ht="16.5" thickBot="1">
      <c r="A24" s="135"/>
      <c r="B24" s="136"/>
      <c r="C24" s="110"/>
      <c r="D24" s="113"/>
      <c r="E24" s="146" t="s">
        <v>139</v>
      </c>
      <c r="F24" s="165">
        <f>SUM(G22)</f>
        <v>4642.2432000000008</v>
      </c>
      <c r="G24" s="166"/>
    </row>
    <row r="25" spans="1:7">
      <c r="A25" s="103" t="s">
        <v>278</v>
      </c>
      <c r="B25" s="102"/>
      <c r="C25" s="102"/>
      <c r="E25" s="28"/>
    </row>
    <row r="26" spans="1:7" ht="15.75" thickBot="1">
      <c r="A26" s="167" t="s">
        <v>279</v>
      </c>
      <c r="B26" s="167"/>
      <c r="C26" s="167"/>
      <c r="D26" s="167"/>
      <c r="E26" s="167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140</v>
      </c>
      <c r="C30" s="13"/>
      <c r="D30" s="13" t="s">
        <v>141</v>
      </c>
      <c r="E30" s="34"/>
      <c r="F30" s="13"/>
      <c r="G30" s="35"/>
    </row>
    <row r="31" spans="1:7">
      <c r="A31" s="12"/>
      <c r="B31" s="14"/>
      <c r="C31" s="13"/>
      <c r="D31" s="13" t="s">
        <v>142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topLeftCell="A13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350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352</v>
      </c>
      <c r="D12" s="18">
        <v>0.51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342</v>
      </c>
      <c r="D13" s="18">
        <v>142.62</v>
      </c>
      <c r="E13" s="10" t="s">
        <v>16</v>
      </c>
      <c r="F13" s="9">
        <v>0.43</v>
      </c>
      <c r="G13" s="11">
        <f>SUM(D13*F13)</f>
        <v>61.326599999999999</v>
      </c>
    </row>
    <row r="14" spans="1:7">
      <c r="A14" s="108"/>
      <c r="B14" s="7">
        <v>370</v>
      </c>
      <c r="C14" s="8" t="s">
        <v>307</v>
      </c>
      <c r="D14" s="18">
        <v>0.41</v>
      </c>
      <c r="E14" s="10" t="s">
        <v>11</v>
      </c>
      <c r="F14" s="9">
        <v>71</v>
      </c>
      <c r="G14" s="11">
        <f t="shared" ref="G14:G17" si="0">SUM(D14*F14)</f>
        <v>29.11</v>
      </c>
    </row>
    <row r="15" spans="1:7">
      <c r="A15" s="108"/>
      <c r="B15" s="7">
        <v>4718</v>
      </c>
      <c r="C15" s="8" t="s">
        <v>308</v>
      </c>
      <c r="D15" s="18">
        <v>0.41</v>
      </c>
      <c r="E15" s="10" t="s">
        <v>11</v>
      </c>
      <c r="F15" s="9">
        <v>75.78</v>
      </c>
      <c r="G15" s="11">
        <f t="shared" si="0"/>
        <v>31.069799999999997</v>
      </c>
    </row>
    <row r="16" spans="1:7" ht="23.25">
      <c r="A16" s="108"/>
      <c r="B16" s="7">
        <v>10516</v>
      </c>
      <c r="C16" s="156" t="s">
        <v>353</v>
      </c>
      <c r="D16" s="18">
        <v>8.15</v>
      </c>
      <c r="E16" s="10" t="s">
        <v>11</v>
      </c>
      <c r="F16" s="9">
        <v>11.17</v>
      </c>
      <c r="G16" s="11">
        <f t="shared" si="0"/>
        <v>91.035499999999999</v>
      </c>
    </row>
    <row r="17" spans="1:9" ht="23.25">
      <c r="A17" s="108"/>
      <c r="B17" s="7">
        <v>1381</v>
      </c>
      <c r="C17" s="156" t="s">
        <v>354</v>
      </c>
      <c r="D17" s="18">
        <v>40.75</v>
      </c>
      <c r="E17" s="7" t="s">
        <v>16</v>
      </c>
      <c r="F17" s="9">
        <v>0.31</v>
      </c>
      <c r="G17" s="11">
        <f t="shared" si="0"/>
        <v>12.6325</v>
      </c>
    </row>
    <row r="18" spans="1:9" ht="15.75" thickBot="1">
      <c r="A18" s="123"/>
      <c r="B18" s="14"/>
      <c r="C18" s="13"/>
      <c r="D18" s="15"/>
      <c r="E18" s="122"/>
      <c r="F18" s="116" t="s">
        <v>10</v>
      </c>
      <c r="G18" s="120">
        <f>SUM(G13:G15)</f>
        <v>121.5064</v>
      </c>
    </row>
    <row r="19" spans="1:9" ht="16.5" thickBot="1">
      <c r="A19" s="124">
        <v>2</v>
      </c>
      <c r="B19" s="131"/>
      <c r="C19" s="115" t="s">
        <v>281</v>
      </c>
      <c r="D19" s="113"/>
      <c r="E19" s="112"/>
      <c r="F19" s="113"/>
      <c r="G19" s="114"/>
    </row>
    <row r="20" spans="1:9">
      <c r="A20" s="125"/>
      <c r="B20" s="13"/>
      <c r="C20" s="8" t="s">
        <v>351</v>
      </c>
      <c r="D20" s="13"/>
      <c r="E20" s="13"/>
      <c r="F20" s="13"/>
      <c r="G20" s="35"/>
    </row>
    <row r="21" spans="1:9">
      <c r="A21" s="125"/>
      <c r="B21" s="7">
        <v>7267</v>
      </c>
      <c r="C21" s="8" t="s">
        <v>304</v>
      </c>
      <c r="D21" s="9">
        <v>268</v>
      </c>
      <c r="E21" s="10" t="s">
        <v>22</v>
      </c>
      <c r="F21" s="9">
        <v>0.44</v>
      </c>
      <c r="G21" s="11">
        <f>SUM(D21*F21)</f>
        <v>117.92</v>
      </c>
    </row>
    <row r="22" spans="1:9">
      <c r="A22" s="125"/>
      <c r="B22" s="7"/>
      <c r="C22" s="8" t="s">
        <v>305</v>
      </c>
      <c r="D22" s="9">
        <v>0.08</v>
      </c>
      <c r="E22" s="10" t="s">
        <v>293</v>
      </c>
      <c r="F22" s="9"/>
      <c r="G22" s="11"/>
      <c r="I22" s="145"/>
    </row>
    <row r="23" spans="1:9">
      <c r="A23" s="125"/>
      <c r="B23" s="7"/>
      <c r="C23" s="8" t="s">
        <v>303</v>
      </c>
      <c r="D23" s="9">
        <v>0.24</v>
      </c>
      <c r="E23" s="10" t="s">
        <v>293</v>
      </c>
      <c r="F23" s="9"/>
      <c r="G23" s="11"/>
    </row>
    <row r="24" spans="1:9">
      <c r="A24" s="125"/>
      <c r="B24" s="7">
        <v>13284</v>
      </c>
      <c r="C24" s="13" t="s">
        <v>331</v>
      </c>
      <c r="D24" s="9">
        <v>71.617000000000004</v>
      </c>
      <c r="E24" s="10" t="s">
        <v>16</v>
      </c>
      <c r="F24" s="9">
        <v>0.39</v>
      </c>
      <c r="G24" s="11">
        <f t="shared" ref="G24:G26" si="1">SUM(D24*F24)</f>
        <v>27.930630000000004</v>
      </c>
    </row>
    <row r="25" spans="1:9">
      <c r="A25" s="125"/>
      <c r="B25" s="7">
        <v>1106</v>
      </c>
      <c r="C25" s="13" t="s">
        <v>301</v>
      </c>
      <c r="D25" s="9">
        <v>71.617000000000004</v>
      </c>
      <c r="E25" s="10" t="s">
        <v>16</v>
      </c>
      <c r="F25" s="9">
        <v>0.4</v>
      </c>
      <c r="G25" s="11">
        <f t="shared" si="1"/>
        <v>28.646800000000002</v>
      </c>
    </row>
    <row r="26" spans="1:9">
      <c r="A26" s="125"/>
      <c r="B26" s="7">
        <v>367</v>
      </c>
      <c r="C26" s="13" t="s">
        <v>302</v>
      </c>
      <c r="D26" s="9">
        <v>0.48</v>
      </c>
      <c r="E26" s="10" t="s">
        <v>293</v>
      </c>
      <c r="F26" s="9">
        <v>67</v>
      </c>
      <c r="G26" s="11">
        <f t="shared" si="1"/>
        <v>32.159999999999997</v>
      </c>
    </row>
    <row r="27" spans="1:9">
      <c r="A27" s="125"/>
      <c r="B27" s="7"/>
      <c r="C27" s="19" t="s">
        <v>295</v>
      </c>
      <c r="D27" s="9"/>
      <c r="E27" s="10"/>
      <c r="F27" s="9"/>
      <c r="G27" s="11"/>
    </row>
    <row r="28" spans="1:9">
      <c r="A28" s="125"/>
      <c r="B28" s="7">
        <v>10566</v>
      </c>
      <c r="C28" s="19" t="s">
        <v>292</v>
      </c>
      <c r="D28" s="9">
        <v>26</v>
      </c>
      <c r="E28" s="10" t="s">
        <v>21</v>
      </c>
      <c r="F28" s="9">
        <v>5.85</v>
      </c>
      <c r="G28" s="11">
        <f t="shared" ref="G28:G31" si="2">SUM(D28*F28)</f>
        <v>152.1</v>
      </c>
    </row>
    <row r="29" spans="1:9">
      <c r="A29" s="125"/>
      <c r="B29" s="7">
        <v>5061</v>
      </c>
      <c r="C29" s="19" t="s">
        <v>299</v>
      </c>
      <c r="D29" s="9">
        <v>17</v>
      </c>
      <c r="E29" s="10" t="s">
        <v>16</v>
      </c>
      <c r="F29" s="9">
        <v>6.25</v>
      </c>
      <c r="G29" s="11">
        <f t="shared" ref="G29" si="3">SUM(D29*F29)</f>
        <v>106.25</v>
      </c>
    </row>
    <row r="30" spans="1:9">
      <c r="A30" s="125"/>
      <c r="B30" s="7">
        <v>20247</v>
      </c>
      <c r="C30" s="19" t="s">
        <v>297</v>
      </c>
      <c r="D30" s="9">
        <v>2.9</v>
      </c>
      <c r="E30" s="10" t="s">
        <v>16</v>
      </c>
      <c r="F30" s="9">
        <v>6.61</v>
      </c>
      <c r="G30" s="11">
        <f t="shared" si="2"/>
        <v>19.169</v>
      </c>
    </row>
    <row r="31" spans="1:9">
      <c r="A31" s="125"/>
      <c r="B31" s="7">
        <v>11587</v>
      </c>
      <c r="C31" s="19" t="s">
        <v>295</v>
      </c>
      <c r="D31" s="9">
        <v>14.52</v>
      </c>
      <c r="E31" s="10" t="s">
        <v>9</v>
      </c>
      <c r="F31" s="9">
        <v>34</v>
      </c>
      <c r="G31" s="11">
        <f t="shared" si="2"/>
        <v>493.68</v>
      </c>
    </row>
    <row r="32" spans="1:9" ht="15.75" thickBot="1">
      <c r="A32" s="147"/>
      <c r="B32" s="39"/>
      <c r="C32" s="38"/>
      <c r="D32" s="148"/>
      <c r="E32" s="149"/>
      <c r="F32" s="150" t="s">
        <v>10</v>
      </c>
      <c r="G32" s="151">
        <f>SUM(G21:G31)</f>
        <v>977.85643000000005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3438</v>
      </c>
      <c r="C34" s="8" t="s">
        <v>24</v>
      </c>
      <c r="D34" s="9">
        <v>4.08</v>
      </c>
      <c r="E34" s="10" t="s">
        <v>9</v>
      </c>
      <c r="F34" s="9">
        <v>237.6</v>
      </c>
      <c r="G34" s="11">
        <f t="shared" ref="G34" si="4">SUM(D34*F34)</f>
        <v>969.40800000000002</v>
      </c>
    </row>
    <row r="35" spans="1:7">
      <c r="A35" s="125"/>
      <c r="B35" s="7">
        <v>20241</v>
      </c>
      <c r="C35" s="8" t="s">
        <v>34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125"/>
      <c r="B36" s="7">
        <v>72116</v>
      </c>
      <c r="C36" s="8" t="s">
        <v>37</v>
      </c>
      <c r="D36" s="9">
        <v>4.08</v>
      </c>
      <c r="E36" s="10" t="s">
        <v>9</v>
      </c>
      <c r="F36" s="9">
        <v>46.51</v>
      </c>
      <c r="G36" s="11">
        <f>SUM(D36*F36)</f>
        <v>189.76079999999999</v>
      </c>
    </row>
    <row r="37" spans="1:7" ht="15.75" thickBot="1">
      <c r="A37" s="126"/>
      <c r="B37" s="14"/>
      <c r="C37" s="13"/>
      <c r="D37" s="15"/>
      <c r="E37" s="122"/>
      <c r="F37" s="116" t="s">
        <v>10</v>
      </c>
      <c r="G37" s="120">
        <f>SUM(G34:G36)</f>
        <v>1323.6687999999999</v>
      </c>
    </row>
    <row r="38" spans="1:7" ht="16.5" thickBot="1">
      <c r="A38" s="124">
        <v>4</v>
      </c>
      <c r="B38" s="131"/>
      <c r="C38" s="115" t="s">
        <v>44</v>
      </c>
      <c r="D38" s="113"/>
      <c r="E38" s="112"/>
      <c r="F38" s="132"/>
      <c r="G38" s="114"/>
    </row>
    <row r="39" spans="1:7">
      <c r="A39" s="125"/>
      <c r="B39" s="7"/>
      <c r="C39" s="8" t="s">
        <v>305</v>
      </c>
      <c r="D39" s="9">
        <v>0.08</v>
      </c>
      <c r="E39" s="10" t="s">
        <v>293</v>
      </c>
      <c r="F39" s="9"/>
      <c r="G39" s="11"/>
    </row>
    <row r="40" spans="1:7">
      <c r="A40" s="125"/>
      <c r="B40" s="7"/>
      <c r="C40" s="8" t="s">
        <v>303</v>
      </c>
      <c r="D40" s="9">
        <v>0.24</v>
      </c>
      <c r="E40" s="10" t="s">
        <v>293</v>
      </c>
      <c r="F40" s="9"/>
      <c r="G40" s="11"/>
    </row>
    <row r="41" spans="1:7">
      <c r="A41" s="125"/>
      <c r="B41" s="7">
        <v>13284</v>
      </c>
      <c r="C41" s="13" t="s">
        <v>331</v>
      </c>
      <c r="D41" s="9">
        <v>71.617000000000004</v>
      </c>
      <c r="E41" s="10" t="s">
        <v>16</v>
      </c>
      <c r="F41" s="9">
        <v>0.39</v>
      </c>
      <c r="G41" s="11">
        <f t="shared" ref="G41:G43" si="6">SUM(D41*F41)</f>
        <v>27.930630000000004</v>
      </c>
    </row>
    <row r="42" spans="1:7">
      <c r="A42" s="125"/>
      <c r="B42" s="7">
        <v>1106</v>
      </c>
      <c r="C42" s="13" t="s">
        <v>301</v>
      </c>
      <c r="D42" s="9">
        <v>71.617000000000004</v>
      </c>
      <c r="E42" s="10" t="s">
        <v>16</v>
      </c>
      <c r="F42" s="9">
        <v>0.4</v>
      </c>
      <c r="G42" s="11">
        <f t="shared" si="6"/>
        <v>28.646800000000002</v>
      </c>
    </row>
    <row r="43" spans="1:7">
      <c r="A43" s="125"/>
      <c r="B43" s="7">
        <v>367</v>
      </c>
      <c r="C43" s="13" t="s">
        <v>302</v>
      </c>
      <c r="D43" s="9">
        <v>0.48</v>
      </c>
      <c r="E43" s="10" t="s">
        <v>293</v>
      </c>
      <c r="F43" s="9">
        <v>67</v>
      </c>
      <c r="G43" s="11">
        <f t="shared" si="6"/>
        <v>32.159999999999997</v>
      </c>
    </row>
    <row r="44" spans="1:7" ht="15.75" thickBot="1">
      <c r="A44" s="126"/>
      <c r="B44" s="14"/>
      <c r="C44" s="13"/>
      <c r="D44" s="15"/>
      <c r="E44" s="122"/>
      <c r="F44" s="116" t="s">
        <v>10</v>
      </c>
      <c r="G44" s="120">
        <f>SUM(G40:G43)</f>
        <v>88.737430000000003</v>
      </c>
    </row>
    <row r="45" spans="1:7" ht="16.5" thickBot="1">
      <c r="A45" s="124">
        <v>5</v>
      </c>
      <c r="B45" s="131"/>
      <c r="C45" s="115" t="s">
        <v>49</v>
      </c>
      <c r="D45" s="113"/>
      <c r="E45" s="112"/>
      <c r="F45" s="132"/>
      <c r="G45" s="114"/>
    </row>
    <row r="46" spans="1:7">
      <c r="A46" s="125"/>
      <c r="B46" s="7">
        <v>7288</v>
      </c>
      <c r="C46" s="19" t="s">
        <v>340</v>
      </c>
      <c r="D46" s="18">
        <v>37</v>
      </c>
      <c r="E46" s="7" t="s">
        <v>339</v>
      </c>
      <c r="F46" s="18">
        <v>18.43</v>
      </c>
      <c r="G46" s="11">
        <f>SUM(D46*F46)</f>
        <v>681.91</v>
      </c>
    </row>
    <row r="47" spans="1:7">
      <c r="A47" s="127"/>
      <c r="B47" s="20">
        <v>7345</v>
      </c>
      <c r="C47" s="6" t="s">
        <v>338</v>
      </c>
      <c r="D47" s="18">
        <v>5</v>
      </c>
      <c r="E47" s="20" t="s">
        <v>339</v>
      </c>
      <c r="F47" s="18">
        <v>12.64</v>
      </c>
      <c r="G47" s="11">
        <f>SUM(D47*F47)</f>
        <v>63.2</v>
      </c>
    </row>
    <row r="48" spans="1:7">
      <c r="A48" s="126"/>
      <c r="B48" s="14"/>
      <c r="C48" s="13"/>
      <c r="D48" s="15"/>
      <c r="E48" s="122"/>
      <c r="F48" s="116" t="s">
        <v>10</v>
      </c>
      <c r="G48" s="120">
        <f>SUM(G46:G47)</f>
        <v>745.11</v>
      </c>
    </row>
    <row r="49" spans="1:7" ht="15.75" thickBot="1">
      <c r="A49" s="130"/>
      <c r="B49" s="14"/>
      <c r="C49" s="13"/>
      <c r="D49" s="13"/>
      <c r="E49" s="34"/>
      <c r="F49" s="100"/>
      <c r="G49" s="101"/>
    </row>
    <row r="50" spans="1:7" ht="16.5" thickBot="1">
      <c r="A50" s="135"/>
      <c r="B50" s="136"/>
      <c r="C50" s="110"/>
      <c r="D50" s="113"/>
      <c r="E50" s="146" t="s">
        <v>139</v>
      </c>
      <c r="F50" s="165">
        <f>SUM(G18+G32+G37+G44+G48)</f>
        <v>3256.8790600000002</v>
      </c>
      <c r="G50" s="166"/>
    </row>
    <row r="51" spans="1:7">
      <c r="A51" s="103" t="s">
        <v>278</v>
      </c>
      <c r="B51" s="102"/>
      <c r="C51" s="102"/>
      <c r="E51" s="28"/>
    </row>
    <row r="52" spans="1:7" ht="15.75" thickBot="1">
      <c r="A52" s="167" t="s">
        <v>279</v>
      </c>
      <c r="B52" s="167"/>
      <c r="C52" s="167"/>
      <c r="D52" s="167"/>
      <c r="E52" s="167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140</v>
      </c>
      <c r="C56" s="13"/>
      <c r="D56" s="13" t="s">
        <v>141</v>
      </c>
      <c r="E56" s="34"/>
      <c r="F56" s="13"/>
      <c r="G56" s="35"/>
    </row>
    <row r="57" spans="1:7">
      <c r="A57" s="12"/>
      <c r="B57" s="14"/>
      <c r="C57" s="13"/>
      <c r="D57" s="13" t="s">
        <v>142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9"/>
  <sheetViews>
    <sheetView topLeftCell="A16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355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357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6</v>
      </c>
      <c r="E13" s="10" t="s">
        <v>16</v>
      </c>
      <c r="F13" s="9">
        <v>6.25</v>
      </c>
      <c r="G13" s="11">
        <f t="shared" ref="G13:G16" si="0">SUM(D13*F13)</f>
        <v>37.5</v>
      </c>
    </row>
    <row r="14" spans="1:7">
      <c r="A14" s="108"/>
      <c r="B14" s="7">
        <v>10718</v>
      </c>
      <c r="C14" s="157" t="s">
        <v>359</v>
      </c>
      <c r="D14" s="18">
        <v>30</v>
      </c>
      <c r="E14" s="7" t="s">
        <v>22</v>
      </c>
      <c r="F14" s="9">
        <v>8.07</v>
      </c>
      <c r="G14" s="11">
        <f t="shared" si="0"/>
        <v>242.10000000000002</v>
      </c>
    </row>
    <row r="15" spans="1:7">
      <c r="A15" s="108"/>
      <c r="B15" s="7">
        <v>20213</v>
      </c>
      <c r="C15" s="157" t="s">
        <v>358</v>
      </c>
      <c r="D15" s="18">
        <v>21</v>
      </c>
      <c r="E15" s="7" t="s">
        <v>21</v>
      </c>
      <c r="F15" s="9">
        <v>16.36</v>
      </c>
      <c r="G15" s="11">
        <f t="shared" si="0"/>
        <v>343.56</v>
      </c>
    </row>
    <row r="16" spans="1:7" ht="22.5">
      <c r="A16" s="108"/>
      <c r="B16" s="158">
        <v>2794</v>
      </c>
      <c r="C16" s="159" t="s">
        <v>356</v>
      </c>
      <c r="D16" s="24">
        <v>22</v>
      </c>
      <c r="E16" s="158" t="s">
        <v>21</v>
      </c>
      <c r="F16" s="160">
        <v>10.42</v>
      </c>
      <c r="G16" s="25">
        <f t="shared" si="0"/>
        <v>229.24</v>
      </c>
    </row>
    <row r="17" spans="1:7" ht="15.75" thickBot="1">
      <c r="A17" s="123"/>
      <c r="B17" s="14"/>
      <c r="C17" s="13"/>
      <c r="D17" s="15"/>
      <c r="E17" s="122"/>
      <c r="F17" s="116" t="s">
        <v>10</v>
      </c>
      <c r="G17" s="120">
        <f>SUM(G13:G16)</f>
        <v>852.40000000000009</v>
      </c>
    </row>
    <row r="18" spans="1:7" ht="16.5" thickBot="1">
      <c r="A18" s="124">
        <v>2</v>
      </c>
      <c r="B18" s="131"/>
      <c r="C18" s="115" t="s">
        <v>281</v>
      </c>
      <c r="D18" s="113"/>
      <c r="E18" s="112"/>
      <c r="F18" s="113"/>
      <c r="G18" s="114"/>
    </row>
    <row r="19" spans="1:7">
      <c r="A19" s="125"/>
      <c r="B19" s="13"/>
      <c r="C19" s="19" t="s">
        <v>360</v>
      </c>
      <c r="D19" s="13"/>
      <c r="E19" s="13"/>
      <c r="F19" s="13"/>
      <c r="G19" s="35"/>
    </row>
    <row r="20" spans="1:7">
      <c r="A20" s="125"/>
      <c r="B20" s="7"/>
      <c r="C20" s="13" t="s">
        <v>330</v>
      </c>
      <c r="D20" s="9"/>
      <c r="E20" s="10"/>
      <c r="F20" s="9"/>
      <c r="G20" s="11"/>
    </row>
    <row r="21" spans="1:7">
      <c r="A21" s="125"/>
      <c r="B21" s="7">
        <v>10718</v>
      </c>
      <c r="C21" s="19" t="s">
        <v>286</v>
      </c>
      <c r="D21" s="9">
        <v>60</v>
      </c>
      <c r="E21" s="10" t="s">
        <v>22</v>
      </c>
      <c r="F21" s="9">
        <v>8.07</v>
      </c>
      <c r="G21" s="11">
        <f>SUM(D21*F21)</f>
        <v>484.20000000000005</v>
      </c>
    </row>
    <row r="22" spans="1:7">
      <c r="A22" s="125"/>
      <c r="B22" s="7">
        <v>5061</v>
      </c>
      <c r="C22" s="19" t="s">
        <v>299</v>
      </c>
      <c r="D22" s="9">
        <v>5.0999999999999996</v>
      </c>
      <c r="E22" s="10" t="s">
        <v>16</v>
      </c>
      <c r="F22" s="9">
        <v>6.25</v>
      </c>
      <c r="G22" s="11">
        <f t="shared" ref="G22:G28" si="1">SUM(D22*F22)</f>
        <v>31.874999999999996</v>
      </c>
    </row>
    <row r="23" spans="1:7">
      <c r="A23" s="125"/>
      <c r="B23" s="7">
        <v>3283</v>
      </c>
      <c r="C23" s="19" t="s">
        <v>311</v>
      </c>
      <c r="D23" s="9">
        <v>30</v>
      </c>
      <c r="E23" s="10" t="s">
        <v>9</v>
      </c>
      <c r="F23" s="9">
        <v>11.1</v>
      </c>
      <c r="G23" s="11">
        <f t="shared" si="1"/>
        <v>333</v>
      </c>
    </row>
    <row r="24" spans="1:7">
      <c r="A24" s="125"/>
      <c r="B24" s="7">
        <v>20247</v>
      </c>
      <c r="C24" s="19" t="s">
        <v>297</v>
      </c>
      <c r="D24" s="9">
        <v>6</v>
      </c>
      <c r="E24" s="10" t="s">
        <v>16</v>
      </c>
      <c r="F24" s="9">
        <v>6.61</v>
      </c>
      <c r="G24" s="11">
        <f t="shared" si="1"/>
        <v>39.660000000000004</v>
      </c>
    </row>
    <row r="25" spans="1:7">
      <c r="A25" s="125"/>
      <c r="B25" s="7"/>
      <c r="C25" s="19" t="s">
        <v>332</v>
      </c>
      <c r="D25" s="9"/>
      <c r="E25" s="10"/>
      <c r="F25" s="9"/>
      <c r="G25" s="11"/>
    </row>
    <row r="26" spans="1:7">
      <c r="A26" s="125"/>
      <c r="B26" s="7">
        <v>7194</v>
      </c>
      <c r="C26" s="8" t="s">
        <v>347</v>
      </c>
      <c r="D26" s="9">
        <v>34</v>
      </c>
      <c r="E26" s="10" t="s">
        <v>228</v>
      </c>
      <c r="F26" s="9">
        <v>14.68</v>
      </c>
      <c r="G26" s="11">
        <f t="shared" ref="G26" si="2">SUM(D26*F26)</f>
        <v>499.12</v>
      </c>
    </row>
    <row r="27" spans="1:7">
      <c r="A27" s="125"/>
      <c r="B27" s="7">
        <v>20247</v>
      </c>
      <c r="C27" s="19" t="s">
        <v>297</v>
      </c>
      <c r="D27" s="9">
        <v>6</v>
      </c>
      <c r="E27" s="10" t="s">
        <v>16</v>
      </c>
      <c r="F27" s="9">
        <v>6.61</v>
      </c>
      <c r="G27" s="11">
        <f t="shared" ref="G27" si="3">SUM(D27*F27)</f>
        <v>39.660000000000004</v>
      </c>
    </row>
    <row r="28" spans="1:7">
      <c r="A28" s="125"/>
      <c r="B28" s="7">
        <v>11587</v>
      </c>
      <c r="C28" s="19" t="s">
        <v>295</v>
      </c>
      <c r="D28" s="9">
        <v>18</v>
      </c>
      <c r="E28" s="10" t="s">
        <v>9</v>
      </c>
      <c r="F28" s="9">
        <v>34</v>
      </c>
      <c r="G28" s="11">
        <f t="shared" si="1"/>
        <v>612</v>
      </c>
    </row>
    <row r="29" spans="1:7" ht="15.75" thickBot="1">
      <c r="A29" s="147"/>
      <c r="B29" s="39"/>
      <c r="C29" s="38"/>
      <c r="D29" s="148"/>
      <c r="E29" s="149"/>
      <c r="F29" s="150" t="s">
        <v>10</v>
      </c>
      <c r="G29" s="151">
        <f>SUM(G20:G28)</f>
        <v>2039.5150000000001</v>
      </c>
    </row>
    <row r="30" spans="1:7" ht="16.5" thickBot="1">
      <c r="A30" s="124">
        <v>3</v>
      </c>
      <c r="B30" s="131"/>
      <c r="C30" s="115" t="s">
        <v>23</v>
      </c>
      <c r="D30" s="113"/>
      <c r="E30" s="112"/>
      <c r="F30" s="113"/>
      <c r="G30" s="114"/>
    </row>
    <row r="31" spans="1:7">
      <c r="A31" s="125"/>
      <c r="B31" s="7">
        <v>10554</v>
      </c>
      <c r="C31" s="19" t="s">
        <v>26</v>
      </c>
      <c r="D31" s="9">
        <v>2</v>
      </c>
      <c r="E31" s="10" t="s">
        <v>22</v>
      </c>
      <c r="F31" s="9">
        <v>50.44</v>
      </c>
      <c r="G31" s="11">
        <f t="shared" ref="G31:G34" si="4">SUM(D31*F31)</f>
        <v>100.88</v>
      </c>
    </row>
    <row r="32" spans="1:7">
      <c r="A32" s="125"/>
      <c r="B32" s="7">
        <v>3090</v>
      </c>
      <c r="C32" s="157" t="s">
        <v>361</v>
      </c>
      <c r="D32" s="9">
        <v>2</v>
      </c>
      <c r="E32" s="10" t="s">
        <v>22</v>
      </c>
      <c r="F32" s="9">
        <v>23.85</v>
      </c>
      <c r="G32" s="11">
        <f t="shared" si="4"/>
        <v>47.7</v>
      </c>
    </row>
    <row r="33" spans="1:7">
      <c r="A33" s="125"/>
      <c r="B33" s="7">
        <v>3438</v>
      </c>
      <c r="C33" s="8" t="s">
        <v>24</v>
      </c>
      <c r="D33" s="9">
        <v>4.08</v>
      </c>
      <c r="E33" s="10" t="s">
        <v>9</v>
      </c>
      <c r="F33" s="9">
        <v>237.6</v>
      </c>
      <c r="G33" s="11">
        <f t="shared" si="4"/>
        <v>969.40800000000002</v>
      </c>
    </row>
    <row r="34" spans="1:7">
      <c r="A34" s="125"/>
      <c r="B34" s="7">
        <v>20241</v>
      </c>
      <c r="C34" s="8" t="s">
        <v>34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125"/>
      <c r="B35" s="7">
        <v>72116</v>
      </c>
      <c r="C35" s="8" t="s">
        <v>37</v>
      </c>
      <c r="D35" s="9">
        <v>4.08</v>
      </c>
      <c r="E35" s="10" t="s">
        <v>9</v>
      </c>
      <c r="F35" s="9">
        <v>46.51</v>
      </c>
      <c r="G35" s="11">
        <f>SUM(D35*F35)</f>
        <v>189.76079999999999</v>
      </c>
    </row>
    <row r="36" spans="1:7" ht="15.75" thickBot="1">
      <c r="A36" s="126"/>
      <c r="B36" s="14"/>
      <c r="C36" s="13"/>
      <c r="D36" s="15"/>
      <c r="E36" s="122"/>
      <c r="F36" s="116" t="s">
        <v>10</v>
      </c>
      <c r="G36" s="120">
        <f>SUM(G31:G35)</f>
        <v>1472.2488000000001</v>
      </c>
    </row>
    <row r="37" spans="1:7" ht="16.5" thickBot="1">
      <c r="A37" s="124">
        <v>5</v>
      </c>
      <c r="B37" s="131"/>
      <c r="C37" s="115" t="s">
        <v>49</v>
      </c>
      <c r="D37" s="113"/>
      <c r="E37" s="112"/>
      <c r="F37" s="132"/>
      <c r="G37" s="114"/>
    </row>
    <row r="38" spans="1:7">
      <c r="A38" s="125"/>
      <c r="B38" s="7">
        <v>7288</v>
      </c>
      <c r="C38" s="19" t="s">
        <v>340</v>
      </c>
      <c r="D38" s="18">
        <v>29.12</v>
      </c>
      <c r="E38" s="7" t="s">
        <v>339</v>
      </c>
      <c r="F38" s="18">
        <v>18.43</v>
      </c>
      <c r="G38" s="11">
        <f>SUM(D38*F38)</f>
        <v>536.6816</v>
      </c>
    </row>
    <row r="39" spans="1:7">
      <c r="A39" s="127"/>
      <c r="B39" s="20">
        <v>7345</v>
      </c>
      <c r="C39" s="6" t="s">
        <v>338</v>
      </c>
      <c r="D39" s="18">
        <v>5</v>
      </c>
      <c r="E39" s="20" t="s">
        <v>339</v>
      </c>
      <c r="F39" s="18">
        <v>12.64</v>
      </c>
      <c r="G39" s="11">
        <f>SUM(D39*F39)</f>
        <v>63.2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SUM(G38:G39)</f>
        <v>599.88160000000005</v>
      </c>
    </row>
    <row r="41" spans="1:7" ht="16.5" thickBot="1">
      <c r="A41" s="135"/>
      <c r="B41" s="136"/>
      <c r="C41" s="110"/>
      <c r="D41" s="113"/>
      <c r="E41" s="146" t="s">
        <v>139</v>
      </c>
      <c r="F41" s="165">
        <f>SUM(G17+G29+G36+G40)</f>
        <v>4964.0454</v>
      </c>
      <c r="G41" s="166"/>
    </row>
    <row r="42" spans="1:7">
      <c r="A42" s="103" t="s">
        <v>278</v>
      </c>
      <c r="B42" s="102"/>
      <c r="C42" s="102"/>
      <c r="E42" s="28"/>
    </row>
    <row r="43" spans="1:7" ht="15.75" thickBot="1">
      <c r="A43" s="167" t="s">
        <v>279</v>
      </c>
      <c r="B43" s="167"/>
      <c r="C43" s="167"/>
      <c r="D43" s="167"/>
      <c r="E43" s="167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140</v>
      </c>
      <c r="C47" s="13"/>
      <c r="D47" s="13" t="s">
        <v>141</v>
      </c>
      <c r="E47" s="34"/>
      <c r="F47" s="13"/>
      <c r="G47" s="35"/>
    </row>
    <row r="48" spans="1:7">
      <c r="A48" s="12"/>
      <c r="B48" s="14"/>
      <c r="C48" s="13"/>
      <c r="D48" s="13" t="s">
        <v>142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G31" sqref="G3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362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366</v>
      </c>
      <c r="D12" s="18">
        <v>43.05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7.31</v>
      </c>
      <c r="E13" s="10" t="s">
        <v>16</v>
      </c>
      <c r="F13" s="9">
        <v>6.25</v>
      </c>
      <c r="G13" s="11">
        <f t="shared" ref="G13:G14" si="0">SUM(D13*F13)</f>
        <v>45.6875</v>
      </c>
    </row>
    <row r="14" spans="1:7">
      <c r="A14" s="108"/>
      <c r="B14" s="7">
        <v>10718</v>
      </c>
      <c r="C14" s="157" t="s">
        <v>359</v>
      </c>
      <c r="D14" s="18">
        <v>70</v>
      </c>
      <c r="E14" s="7" t="s">
        <v>22</v>
      </c>
      <c r="F14" s="9">
        <v>8.07</v>
      </c>
      <c r="G14" s="11">
        <f t="shared" si="0"/>
        <v>564.9</v>
      </c>
    </row>
    <row r="15" spans="1:7" ht="15.75" thickBot="1">
      <c r="A15" s="123"/>
      <c r="B15" s="14"/>
      <c r="C15" s="13"/>
      <c r="D15" s="15"/>
      <c r="E15" s="122"/>
      <c r="F15" s="116" t="s">
        <v>10</v>
      </c>
      <c r="G15" s="120">
        <f>SUM(G13:G14)</f>
        <v>610.58749999999998</v>
      </c>
    </row>
    <row r="16" spans="1:7" ht="16.5" thickBot="1">
      <c r="A16" s="124">
        <v>2</v>
      </c>
      <c r="B16" s="131"/>
      <c r="C16" s="115" t="s">
        <v>281</v>
      </c>
      <c r="D16" s="113"/>
      <c r="E16" s="112"/>
      <c r="F16" s="113"/>
      <c r="G16" s="114"/>
    </row>
    <row r="17" spans="1:7">
      <c r="A17" s="125"/>
      <c r="B17" s="13"/>
      <c r="C17" s="19" t="s">
        <v>365</v>
      </c>
      <c r="D17" s="13"/>
      <c r="E17" s="13"/>
      <c r="F17" s="13"/>
      <c r="G17" s="35"/>
    </row>
    <row r="18" spans="1:7">
      <c r="A18" s="125"/>
      <c r="B18" s="7"/>
      <c r="C18" s="13" t="s">
        <v>330</v>
      </c>
      <c r="D18" s="9"/>
      <c r="E18" s="10"/>
      <c r="F18" s="9"/>
      <c r="G18" s="11"/>
    </row>
    <row r="19" spans="1:7">
      <c r="A19" s="125"/>
      <c r="B19" s="7">
        <v>10718</v>
      </c>
      <c r="C19" s="19" t="s">
        <v>286</v>
      </c>
      <c r="D19" s="9">
        <v>10</v>
      </c>
      <c r="E19" s="10" t="s">
        <v>22</v>
      </c>
      <c r="F19" s="9">
        <v>8.07</v>
      </c>
      <c r="G19" s="11">
        <f>SUM(D19*F19)</f>
        <v>80.7</v>
      </c>
    </row>
    <row r="20" spans="1:7">
      <c r="A20" s="125"/>
      <c r="B20" s="7">
        <v>5061</v>
      </c>
      <c r="C20" s="19" t="s">
        <v>299</v>
      </c>
      <c r="D20" s="9">
        <v>9</v>
      </c>
      <c r="E20" s="10" t="s">
        <v>16</v>
      </c>
      <c r="F20" s="9">
        <v>6.25</v>
      </c>
      <c r="G20" s="11">
        <f t="shared" ref="G20:G30" si="1">SUM(D20*F20)</f>
        <v>56.25</v>
      </c>
    </row>
    <row r="21" spans="1:7">
      <c r="A21" s="125"/>
      <c r="B21" s="7">
        <v>3283</v>
      </c>
      <c r="C21" s="19" t="s">
        <v>311</v>
      </c>
      <c r="D21" s="9">
        <v>15</v>
      </c>
      <c r="E21" s="10" t="s">
        <v>9</v>
      </c>
      <c r="F21" s="9">
        <v>11.1</v>
      </c>
      <c r="G21" s="11">
        <f t="shared" si="1"/>
        <v>166.5</v>
      </c>
    </row>
    <row r="22" spans="1:7">
      <c r="A22" s="125"/>
      <c r="B22" s="7">
        <v>20247</v>
      </c>
      <c r="C22" s="19" t="s">
        <v>297</v>
      </c>
      <c r="D22" s="9">
        <v>10.5</v>
      </c>
      <c r="E22" s="10" t="s">
        <v>16</v>
      </c>
      <c r="F22" s="9">
        <v>6.61</v>
      </c>
      <c r="G22" s="11">
        <f t="shared" si="1"/>
        <v>69.405000000000001</v>
      </c>
    </row>
    <row r="23" spans="1:7">
      <c r="A23" s="125"/>
      <c r="B23" s="7"/>
      <c r="C23" s="19" t="s">
        <v>332</v>
      </c>
      <c r="D23" s="9"/>
      <c r="E23" s="10"/>
      <c r="F23" s="9"/>
      <c r="G23" s="11"/>
    </row>
    <row r="24" spans="1:7">
      <c r="A24" s="125"/>
      <c r="B24" s="7">
        <v>10566</v>
      </c>
      <c r="C24" s="19" t="s">
        <v>292</v>
      </c>
      <c r="D24" s="9">
        <v>6.4</v>
      </c>
      <c r="E24" s="10" t="s">
        <v>21</v>
      </c>
      <c r="F24" s="9">
        <v>5.85</v>
      </c>
      <c r="G24" s="11">
        <f t="shared" si="1"/>
        <v>37.44</v>
      </c>
    </row>
    <row r="25" spans="1:7">
      <c r="A25" s="125"/>
      <c r="B25" s="7">
        <v>1607</v>
      </c>
      <c r="C25" s="8" t="s">
        <v>345</v>
      </c>
      <c r="D25" s="9">
        <v>22</v>
      </c>
      <c r="E25" s="10" t="s">
        <v>228</v>
      </c>
      <c r="F25" s="9">
        <v>0.1</v>
      </c>
      <c r="G25" s="11">
        <f t="shared" si="1"/>
        <v>2.2000000000000002</v>
      </c>
    </row>
    <row r="26" spans="1:7">
      <c r="A26" s="125"/>
      <c r="B26" s="7">
        <v>4299</v>
      </c>
      <c r="C26" s="8" t="s">
        <v>346</v>
      </c>
      <c r="D26" s="9">
        <v>22</v>
      </c>
      <c r="E26" s="10" t="s">
        <v>228</v>
      </c>
      <c r="F26" s="9">
        <v>0.48</v>
      </c>
      <c r="G26" s="11">
        <f t="shared" si="1"/>
        <v>10.559999999999999</v>
      </c>
    </row>
    <row r="27" spans="1:7">
      <c r="A27" s="125"/>
      <c r="B27" s="7">
        <v>7194</v>
      </c>
      <c r="C27" s="8" t="s">
        <v>347</v>
      </c>
      <c r="D27" s="9">
        <v>18</v>
      </c>
      <c r="E27" s="10" t="s">
        <v>228</v>
      </c>
      <c r="F27" s="9">
        <v>14.68</v>
      </c>
      <c r="G27" s="11">
        <f t="shared" si="1"/>
        <v>264.24</v>
      </c>
    </row>
    <row r="28" spans="1:7">
      <c r="A28" s="125"/>
      <c r="B28" s="7">
        <v>7219</v>
      </c>
      <c r="C28" s="19" t="s">
        <v>348</v>
      </c>
      <c r="D28" s="9">
        <v>4</v>
      </c>
      <c r="E28" s="10" t="s">
        <v>21</v>
      </c>
      <c r="F28" s="9">
        <v>28.7</v>
      </c>
      <c r="G28" s="11">
        <f t="shared" si="1"/>
        <v>114.8</v>
      </c>
    </row>
    <row r="29" spans="1:7">
      <c r="A29" s="125"/>
      <c r="B29" s="7">
        <v>6092</v>
      </c>
      <c r="C29" s="19" t="s">
        <v>349</v>
      </c>
      <c r="D29" s="9">
        <v>12.3</v>
      </c>
      <c r="E29" s="10" t="s">
        <v>9</v>
      </c>
      <c r="F29" s="9">
        <v>24.18</v>
      </c>
      <c r="G29" s="11">
        <f t="shared" si="1"/>
        <v>297.41399999999999</v>
      </c>
    </row>
    <row r="30" spans="1:7">
      <c r="A30" s="125"/>
      <c r="B30" s="7">
        <v>11587</v>
      </c>
      <c r="C30" s="19" t="s">
        <v>295</v>
      </c>
      <c r="D30" s="9">
        <v>76.23</v>
      </c>
      <c r="E30" s="10" t="s">
        <v>9</v>
      </c>
      <c r="F30" s="9">
        <v>34</v>
      </c>
      <c r="G30" s="11">
        <f t="shared" si="1"/>
        <v>2591.8200000000002</v>
      </c>
    </row>
    <row r="31" spans="1:7" ht="15.75" thickBot="1">
      <c r="A31" s="147"/>
      <c r="B31" s="39"/>
      <c r="C31" s="38"/>
      <c r="D31" s="148"/>
      <c r="E31" s="149"/>
      <c r="F31" s="150" t="s">
        <v>10</v>
      </c>
      <c r="G31" s="151">
        <f>SUM(G19:G30)</f>
        <v>3691.3290000000002</v>
      </c>
    </row>
    <row r="32" spans="1:7" ht="16.5" thickBot="1">
      <c r="A32" s="124">
        <v>3</v>
      </c>
      <c r="B32" s="131"/>
      <c r="C32" s="115" t="s">
        <v>23</v>
      </c>
      <c r="D32" s="113"/>
      <c r="E32" s="112"/>
      <c r="F32" s="113"/>
      <c r="G32" s="114"/>
    </row>
    <row r="33" spans="1:7">
      <c r="A33" s="125"/>
      <c r="B33" s="7">
        <v>10554</v>
      </c>
      <c r="C33" s="19" t="s">
        <v>26</v>
      </c>
      <c r="D33" s="9">
        <v>2</v>
      </c>
      <c r="E33" s="10" t="s">
        <v>22</v>
      </c>
      <c r="F33" s="9">
        <v>50.44</v>
      </c>
      <c r="G33" s="11">
        <f t="shared" ref="G33:G34" si="2">SUM(D33*F33)</f>
        <v>100.88</v>
      </c>
    </row>
    <row r="34" spans="1:7" s="164" customFormat="1" ht="22.5">
      <c r="A34" s="162"/>
      <c r="B34" s="158">
        <v>3090</v>
      </c>
      <c r="C34" s="159" t="s">
        <v>361</v>
      </c>
      <c r="D34" s="160">
        <v>2</v>
      </c>
      <c r="E34" s="163" t="s">
        <v>22</v>
      </c>
      <c r="F34" s="160">
        <v>23.85</v>
      </c>
      <c r="G34" s="25">
        <f t="shared" si="2"/>
        <v>47.7</v>
      </c>
    </row>
    <row r="35" spans="1:7" ht="15.75" thickBot="1">
      <c r="A35" s="126"/>
      <c r="B35" s="14"/>
      <c r="C35" s="13"/>
      <c r="D35" s="15"/>
      <c r="E35" s="122"/>
      <c r="F35" s="116" t="s">
        <v>10</v>
      </c>
      <c r="G35" s="120">
        <f>SUM(G33:G34)</f>
        <v>148.57999999999998</v>
      </c>
    </row>
    <row r="36" spans="1:7" ht="16.5" thickBot="1">
      <c r="A36" s="124">
        <v>4</v>
      </c>
      <c r="B36" s="131"/>
      <c r="C36" s="115" t="s">
        <v>44</v>
      </c>
      <c r="D36" s="113"/>
      <c r="E36" s="112"/>
      <c r="F36" s="132"/>
      <c r="G36" s="114"/>
    </row>
    <row r="37" spans="1:7">
      <c r="A37" s="125"/>
      <c r="B37" s="7">
        <v>5982</v>
      </c>
      <c r="C37" s="19" t="s">
        <v>363</v>
      </c>
      <c r="D37" s="18">
        <v>1.0425</v>
      </c>
      <c r="E37" s="10" t="s">
        <v>293</v>
      </c>
      <c r="F37" s="9"/>
      <c r="G37" s="11"/>
    </row>
    <row r="38" spans="1:7">
      <c r="A38" s="125"/>
      <c r="B38" s="7">
        <v>13284</v>
      </c>
      <c r="C38" t="s">
        <v>300</v>
      </c>
      <c r="D38" s="18">
        <v>35</v>
      </c>
      <c r="E38" s="10" t="s">
        <v>16</v>
      </c>
      <c r="F38" s="9">
        <v>0.39</v>
      </c>
      <c r="G38" s="11">
        <f t="shared" ref="G38:G40" si="3">SUM(D38*F38)</f>
        <v>13.65</v>
      </c>
    </row>
    <row r="39" spans="1:7">
      <c r="A39" s="125"/>
      <c r="B39" s="7">
        <v>1106</v>
      </c>
      <c r="C39" t="s">
        <v>301</v>
      </c>
      <c r="D39" s="18">
        <v>35</v>
      </c>
      <c r="E39" s="10" t="s">
        <v>16</v>
      </c>
      <c r="F39" s="9">
        <v>0.4</v>
      </c>
      <c r="G39" s="11">
        <f t="shared" si="3"/>
        <v>14</v>
      </c>
    </row>
    <row r="40" spans="1:7">
      <c r="A40" s="125"/>
      <c r="B40" s="7">
        <v>367</v>
      </c>
      <c r="C40" t="s">
        <v>302</v>
      </c>
      <c r="D40" s="18">
        <v>0.24</v>
      </c>
      <c r="E40" s="10" t="s">
        <v>293</v>
      </c>
      <c r="F40" s="9">
        <v>67</v>
      </c>
      <c r="G40" s="11">
        <f t="shared" si="3"/>
        <v>16.079999999999998</v>
      </c>
    </row>
    <row r="41" spans="1:7" ht="15.75" thickBot="1">
      <c r="A41" s="126"/>
      <c r="B41" s="14"/>
      <c r="C41" s="13"/>
      <c r="D41" s="15"/>
      <c r="E41" s="122"/>
      <c r="F41" s="116" t="s">
        <v>10</v>
      </c>
      <c r="G41" s="120">
        <f>SUM(G38:G40)</f>
        <v>43.73</v>
      </c>
    </row>
    <row r="42" spans="1:7" ht="16.5" thickBot="1">
      <c r="A42" s="124">
        <v>5</v>
      </c>
      <c r="B42" s="131"/>
      <c r="C42" s="115" t="s">
        <v>49</v>
      </c>
      <c r="D42" s="113"/>
      <c r="E42" s="112"/>
      <c r="F42" s="132"/>
      <c r="G42" s="114"/>
    </row>
    <row r="43" spans="1:7">
      <c r="A43" s="125"/>
      <c r="B43" s="7">
        <v>7288</v>
      </c>
      <c r="C43" s="19" t="s">
        <v>340</v>
      </c>
      <c r="D43" s="18">
        <v>25</v>
      </c>
      <c r="E43" s="7" t="s">
        <v>339</v>
      </c>
      <c r="F43" s="18">
        <v>18.43</v>
      </c>
      <c r="G43" s="11">
        <f>SUM(D43*F43)</f>
        <v>460.75</v>
      </c>
    </row>
    <row r="44" spans="1:7">
      <c r="A44" s="127"/>
      <c r="B44" s="20">
        <v>7345</v>
      </c>
      <c r="C44" s="6" t="s">
        <v>364</v>
      </c>
      <c r="D44" s="18">
        <v>3.5</v>
      </c>
      <c r="E44" s="20" t="s">
        <v>339</v>
      </c>
      <c r="F44" s="18">
        <v>12.64</v>
      </c>
      <c r="G44" s="11">
        <f>SUM(D44*F44)</f>
        <v>44.24</v>
      </c>
    </row>
    <row r="45" spans="1:7" ht="15.75" thickBot="1">
      <c r="A45" s="126"/>
      <c r="B45" s="14"/>
      <c r="C45" s="13"/>
      <c r="D45" s="15"/>
      <c r="E45" s="122"/>
      <c r="F45" s="116" t="s">
        <v>10</v>
      </c>
      <c r="G45" s="120">
        <f>SUM(G43:G44)</f>
        <v>504.99</v>
      </c>
    </row>
    <row r="46" spans="1:7" ht="16.5" thickBot="1">
      <c r="A46" s="135"/>
      <c r="B46" s="136"/>
      <c r="C46" s="110"/>
      <c r="D46" s="113"/>
      <c r="E46" s="146" t="s">
        <v>139</v>
      </c>
      <c r="F46" s="113"/>
      <c r="G46" s="161">
        <f>SUM(G15+G31+G35+G41+G45)</f>
        <v>4999.2164999999995</v>
      </c>
    </row>
    <row r="47" spans="1:7">
      <c r="A47" s="103" t="s">
        <v>278</v>
      </c>
      <c r="B47" s="102"/>
      <c r="C47" s="102"/>
      <c r="E47" s="28"/>
    </row>
    <row r="48" spans="1:7" ht="15.75" thickBot="1">
      <c r="A48" s="167" t="s">
        <v>279</v>
      </c>
      <c r="B48" s="167"/>
      <c r="C48" s="167"/>
      <c r="D48" s="167"/>
      <c r="E48" s="167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140</v>
      </c>
      <c r="C52" s="13"/>
      <c r="D52" s="13" t="s">
        <v>141</v>
      </c>
      <c r="E52" s="34"/>
      <c r="F52" s="13"/>
      <c r="G52" s="35"/>
    </row>
    <row r="53" spans="1:7">
      <c r="A53" s="12"/>
      <c r="B53" s="14"/>
      <c r="C53" s="13"/>
      <c r="D53" s="13" t="s">
        <v>142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G25" sqref="G2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367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80.489999999999995</v>
      </c>
      <c r="E12" s="10" t="s">
        <v>9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200</v>
      </c>
      <c r="E13" s="10" t="s">
        <v>22</v>
      </c>
      <c r="F13" s="9">
        <v>8.07</v>
      </c>
      <c r="G13" s="11">
        <f>SUM(D13*F13)</f>
        <v>1614</v>
      </c>
    </row>
    <row r="14" spans="1:7">
      <c r="A14" s="125"/>
      <c r="B14" s="7">
        <v>5061</v>
      </c>
      <c r="C14" s="19" t="s">
        <v>299</v>
      </c>
      <c r="D14" s="9">
        <v>13.68</v>
      </c>
      <c r="E14" s="10" t="s">
        <v>16</v>
      </c>
      <c r="F14" s="9">
        <v>6.25</v>
      </c>
      <c r="G14" s="11">
        <f t="shared" ref="G14:G24" si="0">SUM(D14*F14)</f>
        <v>85.5</v>
      </c>
    </row>
    <row r="15" spans="1:7">
      <c r="A15" s="125"/>
      <c r="B15" s="7">
        <v>3283</v>
      </c>
      <c r="C15" s="19" t="s">
        <v>311</v>
      </c>
      <c r="D15" s="9">
        <v>80.489999999999995</v>
      </c>
      <c r="E15" s="10" t="s">
        <v>9</v>
      </c>
      <c r="F15" s="9">
        <v>11.1</v>
      </c>
      <c r="G15" s="11">
        <f t="shared" si="0"/>
        <v>893.43899999999996</v>
      </c>
    </row>
    <row r="16" spans="1:7">
      <c r="A16" s="125"/>
      <c r="B16" s="7">
        <v>20247</v>
      </c>
      <c r="C16" s="19" t="s">
        <v>297</v>
      </c>
      <c r="D16" s="9">
        <v>20</v>
      </c>
      <c r="E16" s="10" t="s">
        <v>16</v>
      </c>
      <c r="F16" s="9">
        <v>6.61</v>
      </c>
      <c r="G16" s="11">
        <f t="shared" si="0"/>
        <v>132.20000000000002</v>
      </c>
    </row>
    <row r="17" spans="1:7">
      <c r="A17" s="125"/>
      <c r="B17" s="7"/>
      <c r="C17" s="19" t="s">
        <v>294</v>
      </c>
      <c r="D17" s="9">
        <v>81.81</v>
      </c>
      <c r="E17" s="10" t="s">
        <v>9</v>
      </c>
      <c r="F17" s="9"/>
      <c r="G17" s="11"/>
    </row>
    <row r="18" spans="1:7">
      <c r="A18" s="125"/>
      <c r="B18" s="7">
        <v>10566</v>
      </c>
      <c r="C18" s="19" t="s">
        <v>292</v>
      </c>
      <c r="D18" s="9">
        <v>0</v>
      </c>
      <c r="E18" s="10" t="s">
        <v>21</v>
      </c>
      <c r="F18" s="9">
        <v>5.85</v>
      </c>
      <c r="G18" s="11">
        <f t="shared" si="0"/>
        <v>0</v>
      </c>
    </row>
    <row r="19" spans="1:7">
      <c r="A19" s="125"/>
      <c r="B19" s="7">
        <v>1607</v>
      </c>
      <c r="C19" s="8" t="s">
        <v>345</v>
      </c>
      <c r="D19" s="9">
        <v>116</v>
      </c>
      <c r="E19" s="10" t="s">
        <v>228</v>
      </c>
      <c r="F19" s="9">
        <v>0.1</v>
      </c>
      <c r="G19" s="11">
        <f t="shared" si="0"/>
        <v>11.600000000000001</v>
      </c>
    </row>
    <row r="20" spans="1:7">
      <c r="A20" s="125"/>
      <c r="B20" s="7">
        <v>4299</v>
      </c>
      <c r="C20" s="8" t="s">
        <v>346</v>
      </c>
      <c r="D20" s="9">
        <v>116</v>
      </c>
      <c r="E20" s="10" t="s">
        <v>228</v>
      </c>
      <c r="F20" s="9">
        <v>0.48</v>
      </c>
      <c r="G20" s="11">
        <f t="shared" si="0"/>
        <v>55.68</v>
      </c>
    </row>
    <row r="21" spans="1:7">
      <c r="A21" s="125"/>
      <c r="B21" s="7">
        <v>7194</v>
      </c>
      <c r="C21" s="8" t="s">
        <v>347</v>
      </c>
      <c r="D21" s="9">
        <v>94</v>
      </c>
      <c r="E21" s="10" t="s">
        <v>228</v>
      </c>
      <c r="F21" s="9">
        <v>14.68</v>
      </c>
      <c r="G21" s="11">
        <f t="shared" si="0"/>
        <v>1379.92</v>
      </c>
    </row>
    <row r="22" spans="1:7">
      <c r="A22" s="125"/>
      <c r="B22" s="7">
        <v>7219</v>
      </c>
      <c r="C22" s="19" t="s">
        <v>348</v>
      </c>
      <c r="D22" s="9">
        <v>9</v>
      </c>
      <c r="E22" s="10" t="s">
        <v>21</v>
      </c>
      <c r="F22" s="9">
        <v>28.7</v>
      </c>
      <c r="G22" s="11">
        <f t="shared" si="0"/>
        <v>258.3</v>
      </c>
    </row>
    <row r="23" spans="1:7">
      <c r="A23" s="125"/>
      <c r="B23" s="7">
        <v>6092</v>
      </c>
      <c r="C23" s="19" t="s">
        <v>349</v>
      </c>
      <c r="D23" s="9">
        <v>0.67</v>
      </c>
      <c r="E23" s="10" t="s">
        <v>9</v>
      </c>
      <c r="F23" s="9">
        <v>24.18</v>
      </c>
      <c r="G23" s="11">
        <f t="shared" si="0"/>
        <v>16.200600000000001</v>
      </c>
    </row>
    <row r="24" spans="1:7">
      <c r="A24" s="125"/>
      <c r="B24" s="7">
        <v>11587</v>
      </c>
      <c r="C24" s="19" t="s">
        <v>295</v>
      </c>
      <c r="D24" s="9">
        <v>2.4700000000000002</v>
      </c>
      <c r="E24" s="10" t="s">
        <v>9</v>
      </c>
      <c r="F24" s="9">
        <v>34</v>
      </c>
      <c r="G24" s="11">
        <f t="shared" si="0"/>
        <v>83.98</v>
      </c>
    </row>
    <row r="25" spans="1:7" ht="15.75" thickBot="1">
      <c r="A25" s="147"/>
      <c r="B25" s="39"/>
      <c r="C25" s="38"/>
      <c r="D25" s="148"/>
      <c r="E25" s="149"/>
      <c r="F25" s="150" t="s">
        <v>10</v>
      </c>
      <c r="G25" s="151">
        <f>SUM(G12:G24)</f>
        <v>4530.8195999999998</v>
      </c>
    </row>
    <row r="26" spans="1:7" ht="16.5" thickBot="1">
      <c r="A26" s="124">
        <v>5</v>
      </c>
      <c r="B26" s="131"/>
      <c r="C26" s="115" t="s">
        <v>49</v>
      </c>
      <c r="D26" s="113"/>
      <c r="E26" s="112"/>
      <c r="F26" s="132"/>
      <c r="G26" s="114"/>
    </row>
    <row r="27" spans="1:7">
      <c r="A27" s="125"/>
      <c r="B27" s="7">
        <v>7288</v>
      </c>
      <c r="C27" s="19" t="s">
        <v>340</v>
      </c>
      <c r="D27" s="18">
        <v>13.68</v>
      </c>
      <c r="E27" s="7" t="s">
        <v>339</v>
      </c>
      <c r="F27" s="18">
        <v>18.43</v>
      </c>
      <c r="G27" s="11">
        <f>SUM(D27*F27)</f>
        <v>252.1224</v>
      </c>
    </row>
    <row r="28" spans="1:7">
      <c r="A28" s="127"/>
      <c r="B28" s="20">
        <v>7345</v>
      </c>
      <c r="C28" s="6" t="s">
        <v>338</v>
      </c>
      <c r="D28" s="18">
        <v>0</v>
      </c>
      <c r="E28" s="20" t="s">
        <v>339</v>
      </c>
      <c r="F28" s="18">
        <v>12.64</v>
      </c>
      <c r="G28" s="11">
        <f>SUM(D28*F28)</f>
        <v>0</v>
      </c>
    </row>
    <row r="29" spans="1:7">
      <c r="A29" s="126"/>
      <c r="B29" s="14"/>
      <c r="C29" s="13"/>
      <c r="D29" s="15"/>
      <c r="E29" s="122"/>
      <c r="F29" s="116" t="s">
        <v>10</v>
      </c>
      <c r="G29" s="120">
        <f>SUM(G27:G28)</f>
        <v>252.1224</v>
      </c>
    </row>
    <row r="30" spans="1:7" ht="15.75" thickBot="1">
      <c r="A30" s="130"/>
      <c r="B30" s="14"/>
      <c r="C30" s="13"/>
      <c r="D30" s="13"/>
      <c r="E30" s="34"/>
      <c r="F30" s="100"/>
      <c r="G30" s="101"/>
    </row>
    <row r="31" spans="1:7" ht="16.5" thickBot="1">
      <c r="A31" s="135"/>
      <c r="B31" s="136"/>
      <c r="C31" s="110"/>
      <c r="D31" s="113"/>
      <c r="E31" s="146" t="s">
        <v>139</v>
      </c>
      <c r="F31" s="165">
        <f>SUM(G25+G29)</f>
        <v>4782.942</v>
      </c>
      <c r="G31" s="166"/>
    </row>
    <row r="32" spans="1:7">
      <c r="A32" s="103" t="s">
        <v>278</v>
      </c>
      <c r="B32" s="102"/>
      <c r="C32" s="102"/>
      <c r="E32" s="28"/>
    </row>
    <row r="33" spans="1:7" ht="15.75" thickBot="1">
      <c r="A33" s="167" t="s">
        <v>279</v>
      </c>
      <c r="B33" s="167"/>
      <c r="C33" s="167"/>
      <c r="D33" s="167"/>
      <c r="E33" s="167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140</v>
      </c>
      <c r="C37" s="13"/>
      <c r="D37" s="13" t="s">
        <v>141</v>
      </c>
      <c r="E37" s="34"/>
      <c r="F37" s="13"/>
      <c r="G37" s="35"/>
    </row>
    <row r="38" spans="1:7">
      <c r="A38" s="12"/>
      <c r="B38" s="14"/>
      <c r="C38" s="13"/>
      <c r="D38" s="13" t="s">
        <v>142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opLeftCell="E1" workbookViewId="0">
      <selection activeCell="G44" sqref="G44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368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11</v>
      </c>
      <c r="E12" s="7" t="s">
        <v>21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110</v>
      </c>
      <c r="E13" s="10" t="s">
        <v>22</v>
      </c>
      <c r="F13" s="9">
        <v>8.07</v>
      </c>
      <c r="G13" s="11">
        <f>SUM(D13*F13)</f>
        <v>887.7</v>
      </c>
    </row>
    <row r="14" spans="1:7">
      <c r="A14" s="125"/>
      <c r="B14" s="7">
        <v>5061</v>
      </c>
      <c r="C14" s="19" t="s">
        <v>299</v>
      </c>
      <c r="D14" s="9">
        <v>9.35</v>
      </c>
      <c r="E14" s="10" t="s">
        <v>16</v>
      </c>
      <c r="F14" s="9">
        <v>6.25</v>
      </c>
      <c r="G14" s="11">
        <f t="shared" ref="G14:G20" si="0">SUM(D14*F14)</f>
        <v>58.4375</v>
      </c>
    </row>
    <row r="15" spans="1:7">
      <c r="A15" s="125"/>
      <c r="B15" s="7">
        <v>3283</v>
      </c>
      <c r="C15" s="19" t="s">
        <v>311</v>
      </c>
      <c r="D15" s="9">
        <v>55</v>
      </c>
      <c r="E15" s="10" t="s">
        <v>9</v>
      </c>
      <c r="F15" s="9">
        <v>11.1</v>
      </c>
      <c r="G15" s="11">
        <f t="shared" si="0"/>
        <v>610.5</v>
      </c>
    </row>
    <row r="16" spans="1:7">
      <c r="A16" s="125"/>
      <c r="B16" s="7">
        <v>20247</v>
      </c>
      <c r="C16" s="19" t="s">
        <v>297</v>
      </c>
      <c r="D16" s="9">
        <v>11</v>
      </c>
      <c r="E16" s="10" t="s">
        <v>16</v>
      </c>
      <c r="F16" s="9">
        <v>6.61</v>
      </c>
      <c r="G16" s="11">
        <f t="shared" si="0"/>
        <v>72.710000000000008</v>
      </c>
    </row>
    <row r="17" spans="1:7">
      <c r="A17" s="125"/>
      <c r="B17" s="7">
        <v>10718</v>
      </c>
      <c r="C17" s="157" t="s">
        <v>359</v>
      </c>
      <c r="D17" s="18">
        <v>50</v>
      </c>
      <c r="E17" s="7" t="s">
        <v>22</v>
      </c>
      <c r="F17" s="9">
        <v>8.07</v>
      </c>
      <c r="G17" s="11">
        <f t="shared" si="0"/>
        <v>403.5</v>
      </c>
    </row>
    <row r="18" spans="1:7">
      <c r="A18" s="125"/>
      <c r="B18" s="7"/>
      <c r="C18" s="19" t="s">
        <v>39</v>
      </c>
      <c r="D18" s="9"/>
      <c r="E18" s="10"/>
      <c r="F18" s="9"/>
      <c r="G18" s="11"/>
    </row>
    <row r="19" spans="1:7">
      <c r="A19" s="125"/>
      <c r="B19" s="7">
        <v>20247</v>
      </c>
      <c r="C19" s="19" t="s">
        <v>297</v>
      </c>
      <c r="D19" s="9">
        <v>6</v>
      </c>
      <c r="E19" s="10" t="s">
        <v>16</v>
      </c>
      <c r="F19" s="9">
        <v>6.61</v>
      </c>
      <c r="G19" s="11">
        <f t="shared" ref="G19" si="1">SUM(D19*F19)</f>
        <v>39.660000000000004</v>
      </c>
    </row>
    <row r="20" spans="1:7">
      <c r="A20" s="125"/>
      <c r="B20" s="7">
        <v>11587</v>
      </c>
      <c r="C20" s="19" t="s">
        <v>295</v>
      </c>
      <c r="D20" s="9">
        <v>30</v>
      </c>
      <c r="E20" s="10" t="s">
        <v>9</v>
      </c>
      <c r="F20" s="9">
        <v>34</v>
      </c>
      <c r="G20" s="11">
        <f t="shared" si="0"/>
        <v>1020</v>
      </c>
    </row>
    <row r="21" spans="1:7" ht="15.75" thickBot="1">
      <c r="A21" s="147"/>
      <c r="B21" s="39"/>
      <c r="C21" s="38"/>
      <c r="D21" s="148"/>
      <c r="E21" s="149"/>
      <c r="F21" s="150" t="s">
        <v>10</v>
      </c>
      <c r="G21" s="151">
        <f>SUM(G13:G20)</f>
        <v>3092.5075000000002</v>
      </c>
    </row>
    <row r="22" spans="1:7" ht="16.5" thickBot="1">
      <c r="A22" s="124">
        <v>3</v>
      </c>
      <c r="B22" s="131"/>
      <c r="C22" s="115" t="s">
        <v>23</v>
      </c>
      <c r="D22" s="113"/>
      <c r="E22" s="112"/>
      <c r="F22" s="113"/>
      <c r="G22" s="114"/>
    </row>
    <row r="23" spans="1:7">
      <c r="A23" s="125"/>
      <c r="B23" s="7">
        <v>3423</v>
      </c>
      <c r="C23" s="8" t="s">
        <v>334</v>
      </c>
      <c r="D23" s="9">
        <v>0.3</v>
      </c>
      <c r="E23" s="10" t="s">
        <v>9</v>
      </c>
      <c r="F23" s="9">
        <v>194.4</v>
      </c>
      <c r="G23" s="11">
        <f t="shared" ref="G23:G26" si="2">SUM(D23*F23)</f>
        <v>58.32</v>
      </c>
    </row>
    <row r="24" spans="1:7">
      <c r="A24" s="125"/>
      <c r="B24" s="7">
        <v>20240</v>
      </c>
      <c r="C24" s="8" t="s">
        <v>336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125"/>
      <c r="B25" s="7">
        <v>10554</v>
      </c>
      <c r="C25" s="19" t="s">
        <v>26</v>
      </c>
      <c r="D25" s="9">
        <v>4</v>
      </c>
      <c r="E25" s="10" t="s">
        <v>22</v>
      </c>
      <c r="F25" s="9">
        <v>50.44</v>
      </c>
      <c r="G25" s="11">
        <f t="shared" si="2"/>
        <v>201.76</v>
      </c>
    </row>
    <row r="26" spans="1:7">
      <c r="A26" s="125"/>
      <c r="B26" s="7">
        <v>3090</v>
      </c>
      <c r="C26" s="157" t="s">
        <v>361</v>
      </c>
      <c r="D26" s="9">
        <v>4</v>
      </c>
      <c r="E26" s="10" t="s">
        <v>22</v>
      </c>
      <c r="F26" s="9">
        <v>23.85</v>
      </c>
      <c r="G26" s="11">
        <f t="shared" si="2"/>
        <v>95.4</v>
      </c>
    </row>
    <row r="27" spans="1:7">
      <c r="A27" s="125"/>
      <c r="B27" s="7">
        <v>10500</v>
      </c>
      <c r="C27" s="8" t="s">
        <v>38</v>
      </c>
      <c r="D27" s="9">
        <v>0.3</v>
      </c>
      <c r="E27" s="10" t="s">
        <v>9</v>
      </c>
      <c r="F27" s="9">
        <v>40</v>
      </c>
      <c r="G27" s="11">
        <f>SUM(D27*F27)</f>
        <v>12</v>
      </c>
    </row>
    <row r="28" spans="1:7">
      <c r="A28" s="125"/>
      <c r="B28" s="7"/>
      <c r="C28" s="8"/>
      <c r="D28" s="9"/>
      <c r="E28" s="10"/>
      <c r="F28" s="9"/>
      <c r="G28" s="11"/>
    </row>
    <row r="29" spans="1:7" ht="15.75" thickBot="1">
      <c r="A29" s="126"/>
      <c r="B29" s="14"/>
      <c r="C29" s="13"/>
      <c r="D29" s="15"/>
      <c r="E29" s="122"/>
      <c r="F29" s="116" t="s">
        <v>10</v>
      </c>
      <c r="G29" s="120">
        <f>SUM(G23:G28)</f>
        <v>393.83000000000004</v>
      </c>
    </row>
    <row r="30" spans="1:7" ht="16.5" thickBot="1">
      <c r="A30" s="124">
        <v>4</v>
      </c>
      <c r="B30" s="131"/>
      <c r="C30" s="115" t="s">
        <v>44</v>
      </c>
      <c r="D30" s="113"/>
      <c r="E30" s="112"/>
      <c r="F30" s="132"/>
      <c r="G30" s="114"/>
    </row>
    <row r="31" spans="1:7" ht="23.25">
      <c r="A31" s="125"/>
      <c r="B31" s="7">
        <v>10516</v>
      </c>
      <c r="C31" s="156" t="s">
        <v>353</v>
      </c>
      <c r="D31" s="18">
        <v>18.239999999999998</v>
      </c>
      <c r="E31" s="10" t="s">
        <v>11</v>
      </c>
      <c r="F31" s="9">
        <v>11.17</v>
      </c>
      <c r="G31" s="11">
        <f t="shared" ref="G31:G32" si="3">SUM(D31*F31)</f>
        <v>203.74079999999998</v>
      </c>
    </row>
    <row r="32" spans="1:7" ht="23.25">
      <c r="A32" s="125"/>
      <c r="B32" s="7">
        <v>1381</v>
      </c>
      <c r="C32" s="156" t="s">
        <v>354</v>
      </c>
      <c r="D32" s="18">
        <v>91.2</v>
      </c>
      <c r="E32" s="7" t="s">
        <v>16</v>
      </c>
      <c r="F32" s="9">
        <v>0.31</v>
      </c>
      <c r="G32" s="11">
        <f t="shared" si="3"/>
        <v>28.272000000000002</v>
      </c>
    </row>
    <row r="33" spans="1:7" ht="15.75" thickBot="1">
      <c r="A33" s="126"/>
      <c r="B33" s="14"/>
      <c r="C33" s="13"/>
      <c r="D33" s="15"/>
      <c r="E33" s="122"/>
      <c r="F33" s="116" t="s">
        <v>10</v>
      </c>
      <c r="G33" s="120">
        <f>SUM(G31:G32)</f>
        <v>232.01279999999997</v>
      </c>
    </row>
    <row r="34" spans="1:7" ht="16.5" thickBot="1">
      <c r="A34" s="124">
        <v>5</v>
      </c>
      <c r="B34" s="131"/>
      <c r="C34" s="115" t="s">
        <v>49</v>
      </c>
      <c r="D34" s="113"/>
      <c r="E34" s="112"/>
      <c r="F34" s="132"/>
      <c r="G34" s="114"/>
    </row>
    <row r="35" spans="1:7">
      <c r="A35" s="125"/>
      <c r="B35" s="7">
        <v>7288</v>
      </c>
      <c r="C35" s="19" t="s">
        <v>340</v>
      </c>
      <c r="D35" s="18">
        <v>28</v>
      </c>
      <c r="E35" s="7" t="s">
        <v>339</v>
      </c>
      <c r="F35" s="18">
        <v>18.43</v>
      </c>
      <c r="G35" s="11">
        <f>SUM(D35*F35)</f>
        <v>516.04</v>
      </c>
    </row>
    <row r="36" spans="1:7">
      <c r="A36" s="127"/>
      <c r="B36" s="20">
        <v>7345</v>
      </c>
      <c r="C36" s="6" t="s">
        <v>338</v>
      </c>
      <c r="D36" s="18">
        <v>6.375</v>
      </c>
      <c r="E36" s="20" t="s">
        <v>339</v>
      </c>
      <c r="F36" s="18">
        <v>12.64</v>
      </c>
      <c r="G36" s="11">
        <f>SUM(D36*F36)</f>
        <v>80.58</v>
      </c>
    </row>
    <row r="37" spans="1:7">
      <c r="A37" s="126"/>
      <c r="B37" s="14"/>
      <c r="C37" s="13"/>
      <c r="D37" s="15"/>
      <c r="E37" s="122"/>
      <c r="F37" s="116" t="s">
        <v>10</v>
      </c>
      <c r="G37" s="120">
        <f>SUM(G35:G36)</f>
        <v>596.62</v>
      </c>
    </row>
    <row r="38" spans="1:7" ht="15.75" thickBot="1">
      <c r="A38" s="130"/>
      <c r="B38" s="14"/>
      <c r="C38" s="13"/>
      <c r="D38" s="13"/>
      <c r="E38" s="34"/>
      <c r="F38" s="100"/>
      <c r="G38" s="101"/>
    </row>
    <row r="39" spans="1:7" ht="16.5" thickBot="1">
      <c r="A39" s="135"/>
      <c r="B39" s="136"/>
      <c r="C39" s="110"/>
      <c r="D39" s="113"/>
      <c r="E39" s="154" t="s">
        <v>139</v>
      </c>
      <c r="F39" s="165">
        <f>SUM(G21+G29+G33+G37)</f>
        <v>4314.9703</v>
      </c>
      <c r="G39" s="166"/>
    </row>
    <row r="40" spans="1:7">
      <c r="A40" s="103" t="s">
        <v>278</v>
      </c>
      <c r="B40" s="102"/>
      <c r="C40" s="102"/>
      <c r="E40" s="28"/>
    </row>
    <row r="41" spans="1:7" ht="15.75" thickBot="1">
      <c r="A41" s="167" t="s">
        <v>279</v>
      </c>
      <c r="B41" s="167"/>
      <c r="C41" s="167"/>
      <c r="D41" s="167"/>
      <c r="E41" s="167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140</v>
      </c>
      <c r="C45" s="13"/>
      <c r="D45" s="13" t="s">
        <v>141</v>
      </c>
      <c r="E45" s="34"/>
      <c r="F45" s="13"/>
      <c r="G45" s="35"/>
    </row>
    <row r="46" spans="1:7">
      <c r="A46" s="12"/>
      <c r="B46" s="14"/>
      <c r="C46" s="13"/>
      <c r="D46" s="13" t="s">
        <v>142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Plan4</vt:lpstr>
      <vt:lpstr>Plan5</vt:lpstr>
      <vt:lpstr>Plan7</vt:lpstr>
      <vt:lpstr>Plan8</vt:lpstr>
      <vt:lpstr>MODELO1</vt:lpstr>
      <vt:lpstr>MODELO</vt:lpstr>
      <vt:lpstr>MODELO2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2013-10-23T13:27:52Z</cp:lastPrinted>
  <dcterms:created xsi:type="dcterms:W3CDTF">2013-10-11T09:14:22Z</dcterms:created>
  <dcterms:modified xsi:type="dcterms:W3CDTF">2013-10-23T13:32:04Z</dcterms:modified>
</cp:coreProperties>
</file>