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20" windowWidth="13395" windowHeight="8715" tabRatio="785" firstSheet="19" activeTab="23"/>
  </bookViews>
  <sheets>
    <sheet name="JULIANA RIBEIRO" sheetId="4" r:id="rId1"/>
    <sheet name="HENRIQUE HERSING" sheetId="7" r:id="rId2"/>
    <sheet name="ANTONINHO MACHADO" sheetId="8" r:id="rId3"/>
    <sheet name="JOÃO DE PAULA" sheetId="9" r:id="rId4"/>
    <sheet name="CASSIANO CÓRDOVA" sheetId="10" r:id="rId5"/>
    <sheet name="ELOAR PESSOA" sheetId="11" r:id="rId6"/>
    <sheet name="ARILTO RIBEIRO" sheetId="14" r:id="rId7"/>
    <sheet name="MARIA SCHMULLER" sheetId="3" r:id="rId8"/>
    <sheet name="CARLOS TARUHM" sheetId="15" r:id="rId9"/>
    <sheet name="PATRICIA RIBEIRO" sheetId="16" r:id="rId10"/>
    <sheet name="ARISTEU DE JESUS" sheetId="18" r:id="rId11"/>
    <sheet name="SANDRA FELIPE" sheetId="25" r:id="rId12"/>
    <sheet name="MAGDA SOUZA" sheetId="19" r:id="rId13"/>
    <sheet name="MARIO RIBEIRO" sheetId="20" r:id="rId14"/>
    <sheet name="MARIA DOS SANTOS" sheetId="22" r:id="rId15"/>
    <sheet name="MARCIA DOS SANTOS" sheetId="23" r:id="rId16"/>
    <sheet name="NADIR SANTOS" sheetId="24" r:id="rId17"/>
    <sheet name="GRISSELI DOS SANTOS" sheetId="27" r:id="rId18"/>
    <sheet name="JULIANO ANDRADE" sheetId="28" r:id="rId19"/>
    <sheet name="ADERBAL VARGAS" sheetId="29" r:id="rId20"/>
    <sheet name="ALICE RAMOS" sheetId="30" r:id="rId21"/>
    <sheet name="DANDARA MEDEIROS" sheetId="32" r:id="rId22"/>
    <sheet name="MANUEL PADILHA" sheetId="33" r:id="rId23"/>
    <sheet name="LOURDES PADILHA" sheetId="37" r:id="rId24"/>
  </sheets>
  <calcPr calcId="145621"/>
</workbook>
</file>

<file path=xl/calcChain.xml><?xml version="1.0" encoding="utf-8"?>
<calcChain xmlns="http://schemas.openxmlformats.org/spreadsheetml/2006/main">
  <c r="G63" i="30"/>
  <c r="G62"/>
  <c r="G61"/>
  <c r="G60" i="28"/>
  <c r="G53"/>
  <c r="G32" i="27"/>
  <c r="G31"/>
  <c r="G73"/>
  <c r="G72"/>
  <c r="G69"/>
  <c r="G60" i="37"/>
  <c r="G59"/>
  <c r="G58"/>
  <c r="G53"/>
  <c r="G52"/>
  <c r="G51"/>
  <c r="G48"/>
  <c r="G47"/>
  <c r="G46"/>
  <c r="G42"/>
  <c r="G41"/>
  <c r="G40"/>
  <c r="G39"/>
  <c r="G38"/>
  <c r="G37"/>
  <c r="G36"/>
  <c r="G34"/>
  <c r="G33"/>
  <c r="G32"/>
  <c r="G31"/>
  <c r="G29"/>
  <c r="G28"/>
  <c r="G27"/>
  <c r="G24"/>
  <c r="G20"/>
  <c r="G19"/>
  <c r="G18"/>
  <c r="G17"/>
  <c r="G16"/>
  <c r="G15"/>
  <c r="G14"/>
  <c r="G13"/>
  <c r="G21" s="1"/>
  <c r="G71" i="33"/>
  <c r="G70"/>
  <c r="G69"/>
  <c r="G68"/>
  <c r="G67"/>
  <c r="G64"/>
  <c r="G63"/>
  <c r="G62"/>
  <c r="G58"/>
  <c r="G57"/>
  <c r="G53"/>
  <c r="G52"/>
  <c r="G51"/>
  <c r="G48"/>
  <c r="G47"/>
  <c r="G46"/>
  <c r="G42"/>
  <c r="G41"/>
  <c r="G40"/>
  <c r="G39"/>
  <c r="G38"/>
  <c r="G37"/>
  <c r="G36"/>
  <c r="G35"/>
  <c r="G34"/>
  <c r="G33"/>
  <c r="G32"/>
  <c r="G31"/>
  <c r="G29"/>
  <c r="G28"/>
  <c r="G27"/>
  <c r="G24"/>
  <c r="G20"/>
  <c r="G19"/>
  <c r="G18"/>
  <c r="G17"/>
  <c r="G16"/>
  <c r="G15"/>
  <c r="G14"/>
  <c r="G13"/>
  <c r="G66" i="32"/>
  <c r="G65"/>
  <c r="G64"/>
  <c r="G60"/>
  <c r="G59"/>
  <c r="G55"/>
  <c r="G54"/>
  <c r="G53"/>
  <c r="G50"/>
  <c r="G49"/>
  <c r="G48"/>
  <c r="G44"/>
  <c r="G43"/>
  <c r="G42"/>
  <c r="G41"/>
  <c r="G38"/>
  <c r="G37"/>
  <c r="G36"/>
  <c r="G35"/>
  <c r="G34"/>
  <c r="G33"/>
  <c r="G32"/>
  <c r="G31"/>
  <c r="G29"/>
  <c r="G28"/>
  <c r="G27"/>
  <c r="G24"/>
  <c r="G20"/>
  <c r="G19"/>
  <c r="G18"/>
  <c r="G17"/>
  <c r="G16"/>
  <c r="G15"/>
  <c r="G14"/>
  <c r="G13"/>
  <c r="G59" i="30"/>
  <c r="G58"/>
  <c r="G57"/>
  <c r="G52"/>
  <c r="G51"/>
  <c r="G50"/>
  <c r="G47"/>
  <c r="G46"/>
  <c r="G45"/>
  <c r="G41"/>
  <c r="G40"/>
  <c r="G39"/>
  <c r="G38"/>
  <c r="G37"/>
  <c r="G36"/>
  <c r="G35"/>
  <c r="G34"/>
  <c r="G33"/>
  <c r="G32"/>
  <c r="G31"/>
  <c r="G29"/>
  <c r="G28"/>
  <c r="G27"/>
  <c r="G24"/>
  <c r="G20"/>
  <c r="G19"/>
  <c r="G18"/>
  <c r="G17"/>
  <c r="G16"/>
  <c r="G15"/>
  <c r="G14"/>
  <c r="G13"/>
  <c r="G37" i="29"/>
  <c r="G36"/>
  <c r="G35"/>
  <c r="G34"/>
  <c r="G33"/>
  <c r="G32"/>
  <c r="G31"/>
  <c r="G30"/>
  <c r="G29"/>
  <c r="G28"/>
  <c r="G27"/>
  <c r="G24"/>
  <c r="G23"/>
  <c r="G22"/>
  <c r="G21"/>
  <c r="G20"/>
  <c r="G19"/>
  <c r="G18"/>
  <c r="G16"/>
  <c r="G15"/>
  <c r="G14"/>
  <c r="G13"/>
  <c r="G59" i="28"/>
  <c r="G58"/>
  <c r="G57"/>
  <c r="G52"/>
  <c r="G48"/>
  <c r="G47"/>
  <c r="G46"/>
  <c r="G43"/>
  <c r="G42"/>
  <c r="G41"/>
  <c r="G37"/>
  <c r="G36"/>
  <c r="G35"/>
  <c r="G34"/>
  <c r="G33"/>
  <c r="G32"/>
  <c r="G31"/>
  <c r="G30"/>
  <c r="G29"/>
  <c r="G28"/>
  <c r="G27"/>
  <c r="G24"/>
  <c r="G20"/>
  <c r="G19"/>
  <c r="G18"/>
  <c r="G17"/>
  <c r="G16"/>
  <c r="G15"/>
  <c r="G14"/>
  <c r="G13"/>
  <c r="G52" i="27"/>
  <c r="G68"/>
  <c r="G64"/>
  <c r="G63"/>
  <c r="G62"/>
  <c r="G59"/>
  <c r="G58"/>
  <c r="G57"/>
  <c r="G53"/>
  <c r="G51"/>
  <c r="G50"/>
  <c r="G49"/>
  <c r="G48"/>
  <c r="G47"/>
  <c r="G46"/>
  <c r="G45"/>
  <c r="G44"/>
  <c r="G43"/>
  <c r="G40"/>
  <c r="G39"/>
  <c r="G38"/>
  <c r="G37"/>
  <c r="G36"/>
  <c r="G35"/>
  <c r="G34"/>
  <c r="G33"/>
  <c r="G29"/>
  <c r="G28"/>
  <c r="G27"/>
  <c r="G24"/>
  <c r="G20"/>
  <c r="G19"/>
  <c r="G18"/>
  <c r="G17"/>
  <c r="G16"/>
  <c r="G15"/>
  <c r="G14"/>
  <c r="G13"/>
  <c r="G31" i="24"/>
  <c r="G26"/>
  <c r="G29"/>
  <c r="G22"/>
  <c r="G16" i="23"/>
  <c r="G22"/>
  <c r="G70" i="27" l="1"/>
  <c r="G45" i="32"/>
  <c r="G72" i="33"/>
  <c r="G55" i="37"/>
  <c r="G61"/>
  <c r="G43"/>
  <c r="G21" i="33"/>
  <c r="G43"/>
  <c r="G55"/>
  <c r="G59"/>
  <c r="G65"/>
  <c r="G57" i="32"/>
  <c r="G61"/>
  <c r="G21"/>
  <c r="G39"/>
  <c r="G67"/>
  <c r="G54" i="30"/>
  <c r="G21"/>
  <c r="G42"/>
  <c r="G64"/>
  <c r="G25" i="29"/>
  <c r="G38"/>
  <c r="G50" i="28"/>
  <c r="G54"/>
  <c r="G21"/>
  <c r="G61"/>
  <c r="G38"/>
  <c r="F63" s="1"/>
  <c r="G21" i="27"/>
  <c r="G66"/>
  <c r="G41"/>
  <c r="G74"/>
  <c r="G54"/>
  <c r="G33" i="23"/>
  <c r="G32"/>
  <c r="G31"/>
  <c r="G30"/>
  <c r="G38" i="22"/>
  <c r="G30" i="20"/>
  <c r="G17" i="19"/>
  <c r="G28"/>
  <c r="G22"/>
  <c r="G23"/>
  <c r="G24"/>
  <c r="G32" i="25"/>
  <c r="G35"/>
  <c r="G31"/>
  <c r="G30"/>
  <c r="G29"/>
  <c r="G28"/>
  <c r="G27"/>
  <c r="G24"/>
  <c r="G23"/>
  <c r="G22"/>
  <c r="G21"/>
  <c r="G20"/>
  <c r="G19"/>
  <c r="G18"/>
  <c r="G17"/>
  <c r="G16"/>
  <c r="G15"/>
  <c r="G14"/>
  <c r="G13"/>
  <c r="G30" i="24"/>
  <c r="G28"/>
  <c r="G27"/>
  <c r="G23"/>
  <c r="G21"/>
  <c r="G20"/>
  <c r="G19"/>
  <c r="G18"/>
  <c r="G17"/>
  <c r="G16"/>
  <c r="G15"/>
  <c r="G14"/>
  <c r="G13"/>
  <c r="G24" i="18"/>
  <c r="G26" i="23"/>
  <c r="G25"/>
  <c r="G21"/>
  <c r="G20"/>
  <c r="G17"/>
  <c r="G15"/>
  <c r="G14"/>
  <c r="G13"/>
  <c r="G111" i="22"/>
  <c r="G110"/>
  <c r="G109"/>
  <c r="G108"/>
  <c r="G107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2"/>
  <c r="G58"/>
  <c r="G57"/>
  <c r="G56"/>
  <c r="G53"/>
  <c r="G52"/>
  <c r="G51"/>
  <c r="G47"/>
  <c r="G46"/>
  <c r="G45"/>
  <c r="G44"/>
  <c r="G43"/>
  <c r="G42"/>
  <c r="G39"/>
  <c r="G37"/>
  <c r="G36"/>
  <c r="G35"/>
  <c r="G34"/>
  <c r="G33"/>
  <c r="G32"/>
  <c r="G31"/>
  <c r="G30"/>
  <c r="G28"/>
  <c r="G27"/>
  <c r="G26"/>
  <c r="G20"/>
  <c r="G19"/>
  <c r="G18"/>
  <c r="G17"/>
  <c r="G16"/>
  <c r="G15"/>
  <c r="G14"/>
  <c r="G13"/>
  <c r="G29" i="20"/>
  <c r="G28"/>
  <c r="G27"/>
  <c r="G26"/>
  <c r="G25"/>
  <c r="G24"/>
  <c r="G21"/>
  <c r="G20"/>
  <c r="G19"/>
  <c r="G18"/>
  <c r="G17"/>
  <c r="G16"/>
  <c r="G14"/>
  <c r="G13"/>
  <c r="G51" i="19"/>
  <c r="G50"/>
  <c r="G49"/>
  <c r="G45"/>
  <c r="G44"/>
  <c r="G40"/>
  <c r="G39"/>
  <c r="G38"/>
  <c r="G35"/>
  <c r="G34"/>
  <c r="G33"/>
  <c r="G27"/>
  <c r="G26"/>
  <c r="G25"/>
  <c r="G21"/>
  <c r="G18"/>
  <c r="G16"/>
  <c r="G15"/>
  <c r="G14"/>
  <c r="G13"/>
  <c r="G12"/>
  <c r="G33" i="18"/>
  <c r="G30"/>
  <c r="G29"/>
  <c r="G28"/>
  <c r="G25"/>
  <c r="G23"/>
  <c r="G22"/>
  <c r="G21"/>
  <c r="G20"/>
  <c r="G19"/>
  <c r="G18"/>
  <c r="G17"/>
  <c r="G16"/>
  <c r="G15"/>
  <c r="G14"/>
  <c r="G13"/>
  <c r="G49" i="16"/>
  <c r="G19" i="15"/>
  <c r="G49"/>
  <c r="F75" i="33" l="1"/>
  <c r="F40" i="29"/>
  <c r="F66" i="30"/>
  <c r="F63" i="37"/>
  <c r="F69" i="32"/>
  <c r="F76" i="27"/>
  <c r="G32" i="24"/>
  <c r="G24"/>
  <c r="F35" s="1"/>
  <c r="G23" i="23"/>
  <c r="G18"/>
  <c r="G27"/>
  <c r="G34"/>
  <c r="G48" i="22"/>
  <c r="G60"/>
  <c r="G63"/>
  <c r="G112"/>
  <c r="G21"/>
  <c r="G105"/>
  <c r="G40"/>
  <c r="G22" i="20"/>
  <c r="F33" s="1"/>
  <c r="G31"/>
  <c r="G19" i="19"/>
  <c r="G29"/>
  <c r="G42"/>
  <c r="G46"/>
  <c r="G52"/>
  <c r="G25" i="25"/>
  <c r="G33"/>
  <c r="G36"/>
  <c r="G26" i="18"/>
  <c r="G31"/>
  <c r="G34"/>
  <c r="G19" i="3"/>
  <c r="G50" i="16"/>
  <c r="G48"/>
  <c r="G47"/>
  <c r="G46"/>
  <c r="G45"/>
  <c r="G44"/>
  <c r="G43"/>
  <c r="G42"/>
  <c r="G39"/>
  <c r="G38"/>
  <c r="G37"/>
  <c r="G36"/>
  <c r="G35"/>
  <c r="G34"/>
  <c r="G33"/>
  <c r="G32"/>
  <c r="G31"/>
  <c r="G29"/>
  <c r="G28"/>
  <c r="G27"/>
  <c r="G24"/>
  <c r="G20"/>
  <c r="G19"/>
  <c r="G18"/>
  <c r="G17"/>
  <c r="G16"/>
  <c r="G15"/>
  <c r="G14"/>
  <c r="G13"/>
  <c r="G71" i="15"/>
  <c r="G70"/>
  <c r="G69"/>
  <c r="G65"/>
  <c r="G64"/>
  <c r="G60"/>
  <c r="G59"/>
  <c r="G58"/>
  <c r="G55"/>
  <c r="G54"/>
  <c r="G53"/>
  <c r="G48"/>
  <c r="G47"/>
  <c r="G46"/>
  <c r="G45"/>
  <c r="G44"/>
  <c r="G41"/>
  <c r="G40"/>
  <c r="G39"/>
  <c r="G38"/>
  <c r="G37"/>
  <c r="G36"/>
  <c r="G35"/>
  <c r="G33"/>
  <c r="G32"/>
  <c r="G31"/>
  <c r="G30"/>
  <c r="G28"/>
  <c r="G27"/>
  <c r="G26"/>
  <c r="G24"/>
  <c r="G20"/>
  <c r="G18"/>
  <c r="G17"/>
  <c r="G16"/>
  <c r="G15"/>
  <c r="G14"/>
  <c r="G13"/>
  <c r="G18" i="14"/>
  <c r="G15"/>
  <c r="G14"/>
  <c r="G13"/>
  <c r="G25"/>
  <c r="G26"/>
  <c r="G23"/>
  <c r="G22"/>
  <c r="G24"/>
  <c r="G30" i="11"/>
  <c r="G29"/>
  <c r="G28"/>
  <c r="G27"/>
  <c r="G26"/>
  <c r="G42" i="15" l="1"/>
  <c r="F37" i="23"/>
  <c r="F115" i="22"/>
  <c r="F54" i="19"/>
  <c r="F39" i="25"/>
  <c r="F36" i="18"/>
  <c r="G51" i="16"/>
  <c r="G21"/>
  <c r="G40"/>
  <c r="F54" s="1"/>
  <c r="G21" i="15"/>
  <c r="G62"/>
  <c r="G66"/>
  <c r="G72"/>
  <c r="G50"/>
  <c r="G16" i="14"/>
  <c r="G32" i="10"/>
  <c r="G31"/>
  <c r="G33" s="1"/>
  <c r="G26"/>
  <c r="G25"/>
  <c r="G19"/>
  <c r="G17"/>
  <c r="G13"/>
  <c r="G21" s="1"/>
  <c r="G28" i="14"/>
  <c r="G29" s="1"/>
  <c r="G19"/>
  <c r="G20" s="1"/>
  <c r="G23" i="11"/>
  <c r="G22"/>
  <c r="G21"/>
  <c r="G20"/>
  <c r="G19"/>
  <c r="G18"/>
  <c r="G16"/>
  <c r="G15"/>
  <c r="G14"/>
  <c r="G13"/>
  <c r="G36" i="10"/>
  <c r="G35"/>
  <c r="G37" s="1"/>
  <c r="G27"/>
  <c r="G24"/>
  <c r="G29" s="1"/>
  <c r="G23"/>
  <c r="G20"/>
  <c r="G16"/>
  <c r="G15"/>
  <c r="G14"/>
  <c r="G14" i="8"/>
  <c r="G13"/>
  <c r="G15" s="1"/>
  <c r="G44"/>
  <c r="G34"/>
  <c r="G33"/>
  <c r="G35" s="1"/>
  <c r="G26" i="7"/>
  <c r="G35"/>
  <c r="G34"/>
  <c r="G33"/>
  <c r="G27"/>
  <c r="F31" i="14" l="1"/>
  <c r="G31" i="11"/>
  <c r="G24"/>
  <c r="F39" i="10"/>
  <c r="G15" i="4"/>
  <c r="G14"/>
  <c r="G28" i="9"/>
  <c r="G27"/>
  <c r="G24"/>
  <c r="G23"/>
  <c r="G22"/>
  <c r="G21"/>
  <c r="G20"/>
  <c r="G19"/>
  <c r="G18"/>
  <c r="G16"/>
  <c r="G15"/>
  <c r="G14"/>
  <c r="G13"/>
  <c r="G43" i="8"/>
  <c r="G45" s="1"/>
  <c r="G40"/>
  <c r="G39"/>
  <c r="G38"/>
  <c r="G30"/>
  <c r="G29"/>
  <c r="G28"/>
  <c r="G27"/>
  <c r="G26"/>
  <c r="G25"/>
  <c r="G24"/>
  <c r="G22"/>
  <c r="G21"/>
  <c r="G20"/>
  <c r="G19"/>
  <c r="G31" s="1"/>
  <c r="G39" i="7"/>
  <c r="G38"/>
  <c r="G32"/>
  <c r="G31"/>
  <c r="G28"/>
  <c r="G24"/>
  <c r="G23"/>
  <c r="G22"/>
  <c r="G21"/>
  <c r="G16"/>
  <c r="G15"/>
  <c r="G14"/>
  <c r="G13"/>
  <c r="G21" i="4"/>
  <c r="G20"/>
  <c r="G19"/>
  <c r="G18"/>
  <c r="G17"/>
  <c r="G16"/>
  <c r="G13"/>
  <c r="G12"/>
  <c r="G46" i="8" l="1"/>
  <c r="G41"/>
  <c r="F33" i="11"/>
  <c r="G29" i="9"/>
  <c r="G25"/>
  <c r="F31" s="1"/>
  <c r="G40" i="7"/>
  <c r="G36"/>
  <c r="G29"/>
  <c r="G17"/>
  <c r="G22" i="4"/>
  <c r="F24" s="1"/>
  <c r="F41" i="7" l="1"/>
  <c r="G13" i="3"/>
  <c r="G14"/>
  <c r="G15"/>
  <c r="G16"/>
  <c r="G17"/>
  <c r="G18"/>
  <c r="G20"/>
  <c r="G23" l="1"/>
  <c r="G21" l="1"/>
  <c r="G24"/>
  <c r="F26" l="1"/>
  <c r="F75" i="15"/>
</calcChain>
</file>

<file path=xl/sharedStrings.xml><?xml version="1.0" encoding="utf-8"?>
<sst xmlns="http://schemas.openxmlformats.org/spreadsheetml/2006/main" count="2057" uniqueCount="221">
  <si>
    <t>ITENS</t>
  </si>
  <si>
    <t>SINAPI/JUNHO</t>
  </si>
  <si>
    <t>QTDE</t>
  </si>
  <si>
    <t>UNID.</t>
  </si>
  <si>
    <t>CUSTO UNIT.</t>
  </si>
  <si>
    <t>CUSTO TOTAL</t>
  </si>
  <si>
    <t>cj</t>
  </si>
  <si>
    <t>unid</t>
  </si>
  <si>
    <t>m²</t>
  </si>
  <si>
    <t>TOTAL DO ITEM</t>
  </si>
  <si>
    <t>m³</t>
  </si>
  <si>
    <t>kg</t>
  </si>
  <si>
    <t>mercado</t>
  </si>
  <si>
    <t>m</t>
  </si>
  <si>
    <t>unid.</t>
  </si>
  <si>
    <t>ESQUADRIAS E FERRAGENS</t>
  </si>
  <si>
    <t>janela madeira de correr</t>
  </si>
  <si>
    <t>porta madeira lisa -  0,70x2,10m</t>
  </si>
  <si>
    <t>fechadura completa cromada para banheiro</t>
  </si>
  <si>
    <t>dobradiça de ferro zincado de 3"</t>
  </si>
  <si>
    <t>ferragens p/2 folhas janela madeira correr</t>
  </si>
  <si>
    <t>vidro liso 3,0mm - colocado</t>
  </si>
  <si>
    <t>vidro fantasia 3,0mm - colocado</t>
  </si>
  <si>
    <t>COBERTURA</t>
  </si>
  <si>
    <t>REVESTIMENTOS</t>
  </si>
  <si>
    <t>PINTURAS</t>
  </si>
  <si>
    <t>reservatório plástico - 310L</t>
  </si>
  <si>
    <t>torneira bóia pvc - 25mm x ø ¾"</t>
  </si>
  <si>
    <t>adapt. p/cx.água.-25x¾"</t>
  </si>
  <si>
    <t>adapt. p/cx.água.-32x1"</t>
  </si>
  <si>
    <t>adapt. sold. curto p/ registro - 25x¾"</t>
  </si>
  <si>
    <t>adapt. sold. curto p/ registro - 32x1"</t>
  </si>
  <si>
    <t>registro gaveta de metal c/ canopla - ¾"</t>
  </si>
  <si>
    <t>registro esfera vs pvc soldável - 25mm</t>
  </si>
  <si>
    <t>registro de pressão c/acabamento cromado - ¾"</t>
  </si>
  <si>
    <t>tubo pvc soldável para água - 25 mm</t>
  </si>
  <si>
    <t>tubo pvc soldável p/ água - 32mm</t>
  </si>
  <si>
    <t>joelho 90º pvc sold - água - 25mm</t>
  </si>
  <si>
    <t>joelho 90º pvc sold - água - 32mm</t>
  </si>
  <si>
    <t>joelho red.90º pvc 32x25mm</t>
  </si>
  <si>
    <t>joelho 90º pvc c/ bucha latão 25x¾"</t>
  </si>
  <si>
    <t>joelho red.90º pvc c/bucha latão 25x½"</t>
  </si>
  <si>
    <t>luva pvc soldável e c/ rosca - 25x¾"</t>
  </si>
  <si>
    <t>te pvc soldável - 32 mm</t>
  </si>
  <si>
    <t>te pvc soldável - 25 mm</t>
  </si>
  <si>
    <t>te de redução pvc sold. - 32x25 mm</t>
  </si>
  <si>
    <t>curva 90º pvc soldável - 25 mm</t>
  </si>
  <si>
    <t>curva 90º pvc soldável - 32 mm</t>
  </si>
  <si>
    <t>bucha redução pvc sold. curta - 32x25 mm</t>
  </si>
  <si>
    <t>tubo de pvc sold. p/ esgoto predial-100 mm</t>
  </si>
  <si>
    <t>tubo de pvc sold. p/ esgoto - 50 mm</t>
  </si>
  <si>
    <t>tubo de pvc sold. p/ esgoto - 40 mm</t>
  </si>
  <si>
    <t>caixa sifonada c/ grelha - 100x150x50 mm</t>
  </si>
  <si>
    <t>curva 90º pvc curta p/ esgoto - 40mm</t>
  </si>
  <si>
    <t>curva 90º pvc curta p/ esgoto - 50mm</t>
  </si>
  <si>
    <t>curva 90º pvc curta p/ esgoto - 100mm</t>
  </si>
  <si>
    <t>joelho 45º pvc p/ esgoto - 40mm</t>
  </si>
  <si>
    <t>joelho 45º pvc p/ esgoto - 50mm</t>
  </si>
  <si>
    <t>joelho 90º pvc p/ esgoto - 50 mm</t>
  </si>
  <si>
    <t>joelho 90º pvc p/ esgoto - 40mmx1½"</t>
  </si>
  <si>
    <t>junção simples p/ esgoto - 100x50 mm</t>
  </si>
  <si>
    <t>luva simples p/ esgoto - 50 mm</t>
  </si>
  <si>
    <t>luva simples p/ esgoto - 100 mm</t>
  </si>
  <si>
    <t>sifão flexível 1"x1½"</t>
  </si>
  <si>
    <t>te sanitário - 50 mm</t>
  </si>
  <si>
    <t>terminal de ventilação Ø50mm</t>
  </si>
  <si>
    <t>vaso c/caixa acoplada /louça c/tampa plástica</t>
  </si>
  <si>
    <t>lavatório louça s/ coluna c/engate.e válvula</t>
  </si>
  <si>
    <r>
      <t xml:space="preserve">torneira pvc curta de </t>
    </r>
    <r>
      <rPr>
        <sz val="10"/>
        <rFont val="Calibri"/>
        <family val="2"/>
      </rPr>
      <t>½</t>
    </r>
    <r>
      <rPr>
        <sz val="10"/>
        <rFont val="Arial"/>
        <family val="2"/>
      </rPr>
      <t>"</t>
    </r>
  </si>
  <si>
    <t>torneira pvc longa de ¾"</t>
  </si>
  <si>
    <t>kit  acessórios de pvc cromado p/  banheiro</t>
  </si>
  <si>
    <t xml:space="preserve">TOTAL </t>
  </si>
  <si>
    <t xml:space="preserve"> Bocaina do Sul - SC, 12 de agosto de 2013</t>
  </si>
  <si>
    <t xml:space="preserve"> SÉRGIO ANTÔNIO SILVA TODESCHINI</t>
  </si>
  <si>
    <t xml:space="preserve">       Engº Civil CREA/SC 016080-8</t>
  </si>
  <si>
    <t>Vidro 3,0 mm para janela</t>
  </si>
  <si>
    <t>pç</t>
  </si>
  <si>
    <t>APARELHOS SANITÁRIOS</t>
  </si>
  <si>
    <t>*Os preços informados poderão ser menores ou até 20% maiores que os encontrados na última tabela do SINAPI</t>
  </si>
  <si>
    <t>**A mão de obra será responsabilidade do beneficiário ou da Prefeitura</t>
  </si>
  <si>
    <t>FUNDAÇÕES e ESTRUTURA</t>
  </si>
  <si>
    <t>PAREDES E COBERTURAS</t>
  </si>
  <si>
    <t>PISOS</t>
  </si>
  <si>
    <t>INSTALAÇÕES HIDROSANITÁRIAS</t>
  </si>
  <si>
    <t>tábua de pinus de primeira 20x300 cm aparelhada dois lados</t>
  </si>
  <si>
    <t>conjunto de arruelas de vedação 5/16</t>
  </si>
  <si>
    <t>parafuso rosca soberba e arruela de vedação</t>
  </si>
  <si>
    <t>junta plástica de vedação bisnaga 250 g</t>
  </si>
  <si>
    <t>cumeeira universal fibrocimento do tipo normal - 6mm</t>
  </si>
  <si>
    <t>madeira aparelhada regional</t>
  </si>
  <si>
    <t>m3</t>
  </si>
  <si>
    <t xml:space="preserve">COBERTURA </t>
  </si>
  <si>
    <t>Forro PVC</t>
  </si>
  <si>
    <t>prego 15x15 (0,200 kg/m2)</t>
  </si>
  <si>
    <t>prego polido 18x27 ( 0,17kg/m2)</t>
  </si>
  <si>
    <t>Cimento 182 KG/M3</t>
  </si>
  <si>
    <t>Cal hidratada 182 KG/M3</t>
  </si>
  <si>
    <t>Areia úmida 1,22M3/M3</t>
  </si>
  <si>
    <t>consumo de argamassa  0,012m3/ m2</t>
  </si>
  <si>
    <t>alven bloco cerâm. 6f -  9x14x19cm - e= 9cm ( 33 unid/m2)</t>
  </si>
  <si>
    <t>chapisco consumo 0,005 m3/m2</t>
  </si>
  <si>
    <t>areia 0,8m3/m3</t>
  </si>
  <si>
    <t>Pedra brita 2 - 25mm  0,8m3/m3</t>
  </si>
  <si>
    <t>mata junta pinus 1x5 cm h=2,8 (0,05 m3/m)</t>
  </si>
  <si>
    <t>ANEXO XVII</t>
  </si>
  <si>
    <t>ORÇAMENTO DE MATERIAIS - REFORMA / AMPLIAÇÃO</t>
  </si>
  <si>
    <t>Município:</t>
  </si>
  <si>
    <t>Beneficiário:</t>
  </si>
  <si>
    <t>Data:</t>
  </si>
  <si>
    <t>COHAB/SC   COMPANHIA DE HABITAÇÃO DO ESTADO DE SANTA CATARINA</t>
  </si>
  <si>
    <t>MATERIAL</t>
  </si>
  <si>
    <t>BOCAINA DO SUL</t>
  </si>
  <si>
    <t>armadura CA-50 média - 8,0mm  0,39kg/m - 4barras</t>
  </si>
  <si>
    <t>armadura CA-50 média - 6,3mm 0,25kg/m - 2barras</t>
  </si>
  <si>
    <t>BWC 2,2X1,6</t>
  </si>
  <si>
    <t>cimento 305 kg/m3  (139kg)</t>
  </si>
  <si>
    <t>tábua de madeira 2,5x30,0 cm para forma (4,56 m2)</t>
  </si>
  <si>
    <t>impermeabilizante flexivel Igolflex preto 0,2 0 l/m2</t>
  </si>
  <si>
    <t>PAREDES  bwc 17,375 m2</t>
  </si>
  <si>
    <t>PAREDE DE MADEIRA</t>
  </si>
  <si>
    <t>Cimento 182 KG/M3      2,184 kg/m2</t>
  </si>
  <si>
    <t>COBERTURA bwc</t>
  </si>
  <si>
    <t>telha de fibrocimento 6,0mm 2,44x110</t>
  </si>
  <si>
    <t>janela madeira imunizada - basculante 50x60</t>
  </si>
  <si>
    <t>porta madeira lisa -  0,60x2,10m</t>
  </si>
  <si>
    <t xml:space="preserve">ferrag. p/janela mad. basc. - </t>
  </si>
  <si>
    <t>reboco - traço 1:2:9     34,75m2</t>
  </si>
  <si>
    <t>pva sem massa corrida   17 l/m2</t>
  </si>
  <si>
    <t>litro</t>
  </si>
  <si>
    <t>fundo branco/esmalte em madeira  0,17 l/m2</t>
  </si>
  <si>
    <t>calçada em concreto ripado - esp.=6 cm (10x3)m</t>
  </si>
  <si>
    <t>cimento 280 kg/m3  (139kg)</t>
  </si>
  <si>
    <t>SINAPI/setembro</t>
  </si>
  <si>
    <t>JULIANA APARECIDA RIBEIRO</t>
  </si>
  <si>
    <t>conjunto de arruelas de vedação 5/16 1 (1,42 PÇ/M2)</t>
  </si>
  <si>
    <t>parafuso rosca soberba e arruela de vedação (1,42 PÇ/M2)</t>
  </si>
  <si>
    <t>telha de fibrocimento 6,0mm 2,44x110 (1,15PÇ/M2)</t>
  </si>
  <si>
    <t>cumeeira universal fibrocimento do tipo normal - 6mm( 0,9/M)</t>
  </si>
  <si>
    <t>junta plástica de vedação bisnaga 250 g (0,82g/m2)</t>
  </si>
  <si>
    <t>CERAMICA ESMALTADA EXTRA OU 1A QUALID P/ PAREDE 20 X 20CM PEI-4 - LINHA POPULAR</t>
  </si>
  <si>
    <t>ARGAMASSA OU CIMENTO COLANTE EM PO PARA FIXACAO DE PECAS CERAMICAS 5kg/m2</t>
  </si>
  <si>
    <t>HENRIQUE SILVA HERSING</t>
  </si>
  <si>
    <t>PECA DE MADEIRA ROLICA TRATADA (EUCALIPTO OU REGIONAL EQUIVALENTE) D = 25 A 29CM - H = 6,5M (P/PILAR)</t>
  </si>
  <si>
    <t>2 QUARTO  18m2</t>
  </si>
  <si>
    <t>PECA DE MADEIRA LEI APARELHADA 6 X 12CM - barrote</t>
  </si>
  <si>
    <t>TABUA DE PINUS 1A QUALIDADE 20 X 300CM -piso</t>
  </si>
  <si>
    <t>PAREDES  30 m2</t>
  </si>
  <si>
    <t>FECHADURA EMBUTIR TP GORGES (CHAVE GRANDE) P/PORTA INTERNA, COMPLETA - LINHA POPULAR</t>
  </si>
  <si>
    <t>ANTONINHO FELIPE MACHADO</t>
  </si>
  <si>
    <t>reboco - traço 1:2:9     13,08m2</t>
  </si>
  <si>
    <t>pva sem massa corrida   0,17 l/m2</t>
  </si>
  <si>
    <t>PAREDES  7X3 m2</t>
  </si>
  <si>
    <t>PISO 43,05 m2</t>
  </si>
  <si>
    <t xml:space="preserve">JOÃO TIMÓTIO DE PAULA </t>
  </si>
  <si>
    <t>CASSIANO ASSINK Córdoba</t>
  </si>
  <si>
    <t>ELOAR FATMA T. PESSOA</t>
  </si>
  <si>
    <t>PAREDE DE MADEIRA 18,0 m2</t>
  </si>
  <si>
    <t>COBERTURA 18,0 m2</t>
  </si>
  <si>
    <t>m2</t>
  </si>
  <si>
    <t>ARILTO MELO RIBEIRO</t>
  </si>
  <si>
    <t xml:space="preserve">SALA/COZINHA  </t>
  </si>
  <si>
    <t>MARIA EMILIA SCHMULLER</t>
  </si>
  <si>
    <t>junta plástica de vedação bisnaga 250 g  0,82g/m2</t>
  </si>
  <si>
    <t>fundo branco/esmalte em madeira  0,17 l/m2 70,0 m2</t>
  </si>
  <si>
    <t>CARLOS TARUHM</t>
  </si>
  <si>
    <t>PAREDES DE MADEIRA  QUARTO 4,95 m2</t>
  </si>
  <si>
    <t>telha de fibrocimento 6,0mm 2,44x110 1,15/m2</t>
  </si>
  <si>
    <t xml:space="preserve">PAREDES  </t>
  </si>
  <si>
    <t>COZINHA 5,8X3,8=22,04m2</t>
  </si>
  <si>
    <t>reboco - traço 1:2:9     48m2</t>
  </si>
  <si>
    <t>calçada em concreto ripado - esp.=6 cm (5,8x3,8)m+10X1,8</t>
  </si>
  <si>
    <t>fundo branco/esmalte em madeira  0,17 l/m2  99,125 m2</t>
  </si>
  <si>
    <t>pva sem massa corrida   0,17 l/m2 24m2</t>
  </si>
  <si>
    <t>PATRICIA PEREIRA RIBEIRO</t>
  </si>
  <si>
    <t>COBERTURA bwc+CASA</t>
  </si>
  <si>
    <t>ARISTEU OLIMPIO DE JESUS</t>
  </si>
  <si>
    <t>fundo branco/esmalte em madeira  0,17 l/m2  215m2</t>
  </si>
  <si>
    <t>COBERTURA 30m2</t>
  </si>
  <si>
    <t>SANDRA MARIA FELIPE</t>
  </si>
  <si>
    <t>COBERTURA 24m2</t>
  </si>
  <si>
    <t>fundo branco/esmalte em madeira  0,17 l/m2 47m2</t>
  </si>
  <si>
    <t>MAGDA TEREZINHA R. SOUZA</t>
  </si>
  <si>
    <t xml:space="preserve">PAREDES  SUB SOLO </t>
  </si>
  <si>
    <t>CONTRA PISO 68 m2</t>
  </si>
  <si>
    <t xml:space="preserve">cimento 280 kg/m3  </t>
  </si>
  <si>
    <t>pva sem massa corrida   17 l/m2  61,6 m2</t>
  </si>
  <si>
    <t>fundo branco/esmalte em madeira  0,17 l/m2  219,6 m2</t>
  </si>
  <si>
    <t>COBERTURA 70 m2</t>
  </si>
  <si>
    <t>MARIO LUCIO RIBEIRO</t>
  </si>
  <si>
    <t>MARIA APARECIDA DOS SANTOS</t>
  </si>
  <si>
    <t>MARCIA REGINA DOS SANTOS</t>
  </si>
  <si>
    <t xml:space="preserve">PISO DE MADEIRA </t>
  </si>
  <si>
    <t>fundo branco/esmalte em madeira  0,17 l/m2  158,4 m2</t>
  </si>
  <si>
    <t>pva sem massa corrida   17 l/m2    28,8 m2</t>
  </si>
  <si>
    <t>NADIR TEREZINHA SANTOS</t>
  </si>
  <si>
    <t>GRISSELI ROSA DOS SANTOS</t>
  </si>
  <si>
    <t>ÁREA DE SERVIÇO 2,2X1,6</t>
  </si>
  <si>
    <t>PAREDES   17,375 m2</t>
  </si>
  <si>
    <t>fundo branco/esmalte em madeira  0,17 l/m2 184,56m2</t>
  </si>
  <si>
    <t>pva sem massa corrida   0,17 l/m2  24,96</t>
  </si>
  <si>
    <t xml:space="preserve">PAREDES DE MADEIRA  </t>
  </si>
  <si>
    <t>JULIANO DOS SANTOS ANDRADE</t>
  </si>
  <si>
    <t>calçada em concreto ripado - esp.=6 cm (10x6)m</t>
  </si>
  <si>
    <t>LASTRO DE Pedra brita 2 - 25mm  e=0,05 m</t>
  </si>
  <si>
    <t>fundo branco/esmalte em madeira  0,17 l/m2  114,40m2</t>
  </si>
  <si>
    <t>ADERBAL VARGAS</t>
  </si>
  <si>
    <t xml:space="preserve"> Bocaina do Sul - SC, 25 de outubro de 2013</t>
  </si>
  <si>
    <t>SINAPI/SETEMBRO</t>
  </si>
  <si>
    <t>SINAPI/SETMBRO</t>
  </si>
  <si>
    <t>ALICE RODRIGUES RAMOS</t>
  </si>
  <si>
    <t xml:space="preserve"> Bocaina do Sul - SC, 25 de OUTUBRO de 2013</t>
  </si>
  <si>
    <t>ÁREA  2,2X1,6</t>
  </si>
  <si>
    <t>PAREDES  ÁREA</t>
  </si>
  <si>
    <t>DANDARA SOUZA MEDEIROS</t>
  </si>
  <si>
    <t>PAREDES  17,375 m2</t>
  </si>
  <si>
    <t>fundo branco/esmalte em madeira  0,17 l/m2 114,4m2</t>
  </si>
  <si>
    <t>pva sem massa corrida   17 l/m2 32,16m2</t>
  </si>
  <si>
    <t>MANUEL ALCENIO LIZ PADILHA</t>
  </si>
  <si>
    <t>LOURDES RODRIGUES PADILHA</t>
  </si>
  <si>
    <t>ÁREA DE SERVIÇO (L=1,10 x C= 3,2)</t>
  </si>
  <si>
    <t>**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</si>
</sst>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&quot;R$ &quot;#,##0.00;&quot;(R$ &quot;#,##0.0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b/>
      <sz val="12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1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indexed="8"/>
      <name val="Arial"/>
      <family val="2"/>
    </font>
    <font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" fontId="8" fillId="0" borderId="8" xfId="0" applyNumberFormat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4" fontId="9" fillId="0" borderId="11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9" xfId="0" applyFont="1" applyBorder="1"/>
    <xf numFmtId="4" fontId="7" fillId="0" borderId="0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/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8" xfId="0" applyBorder="1"/>
    <xf numFmtId="0" fontId="13" fillId="0" borderId="0" xfId="0" applyFont="1" applyBorder="1" applyAlignment="1"/>
    <xf numFmtId="0" fontId="0" fillId="0" borderId="12" xfId="0" applyBorder="1" applyAlignment="1">
      <alignment horizontal="right"/>
    </xf>
    <xf numFmtId="0" fontId="0" fillId="0" borderId="13" xfId="0" applyBorder="1"/>
    <xf numFmtId="0" fontId="8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4" fontId="9" fillId="0" borderId="0" xfId="0" applyNumberFormat="1" applyFont="1" applyFill="1" applyBorder="1" applyAlignment="1">
      <alignment horizontal="right"/>
    </xf>
    <xf numFmtId="4" fontId="9" fillId="0" borderId="8" xfId="0" applyNumberFormat="1" applyFont="1" applyFill="1" applyBorder="1" applyAlignment="1">
      <alignment horizontal="right"/>
    </xf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6" fillId="0" borderId="19" xfId="0" applyFont="1" applyFill="1" applyBorder="1" applyAlignment="1">
      <alignment horizontal="center"/>
    </xf>
    <xf numFmtId="0" fontId="0" fillId="2" borderId="5" xfId="0" applyFill="1" applyBorder="1"/>
    <xf numFmtId="0" fontId="4" fillId="2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0" fontId="14" fillId="2" borderId="5" xfId="0" applyFont="1" applyFill="1" applyBorder="1" applyAlignment="1">
      <alignment horizontal="left"/>
    </xf>
    <xf numFmtId="4" fontId="16" fillId="0" borderId="10" xfId="0" applyNumberFormat="1" applyFont="1" applyFill="1" applyBorder="1" applyAlignment="1">
      <alignment horizontal="right"/>
    </xf>
    <xf numFmtId="0" fontId="0" fillId="0" borderId="15" xfId="0" applyBorder="1"/>
    <xf numFmtId="0" fontId="0" fillId="0" borderId="16" xfId="0" applyBorder="1" applyAlignment="1">
      <alignment horizontal="center"/>
    </xf>
    <xf numFmtId="4" fontId="16" fillId="0" borderId="16" xfId="0" applyNumberFormat="1" applyFont="1" applyFill="1" applyBorder="1" applyAlignment="1">
      <alignment horizontal="right"/>
    </xf>
    <xf numFmtId="4" fontId="16" fillId="0" borderId="11" xfId="0" applyNumberFormat="1" applyFont="1" applyFill="1" applyBorder="1" applyAlignment="1">
      <alignment horizontal="right"/>
    </xf>
    <xf numFmtId="4" fontId="16" fillId="0" borderId="20" xfId="0" applyNumberFormat="1" applyFont="1" applyFill="1" applyBorder="1" applyAlignment="1">
      <alignment horizontal="right"/>
    </xf>
    <xf numFmtId="0" fontId="15" fillId="0" borderId="1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1" fontId="14" fillId="2" borderId="17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15" fillId="2" borderId="5" xfId="0" applyFont="1" applyFill="1" applyBorder="1"/>
    <xf numFmtId="4" fontId="8" fillId="2" borderId="5" xfId="0" applyNumberFormat="1" applyFont="1" applyFill="1" applyBorder="1" applyAlignment="1">
      <alignment horizontal="right"/>
    </xf>
    <xf numFmtId="0" fontId="10" fillId="2" borderId="5" xfId="0" applyFont="1" applyFill="1" applyBorder="1"/>
    <xf numFmtId="0" fontId="10" fillId="2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2" xfId="0" applyBorder="1"/>
    <xf numFmtId="0" fontId="17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Border="1"/>
    <xf numFmtId="0" fontId="15" fillId="0" borderId="24" xfId="0" applyFont="1" applyBorder="1" applyAlignment="1">
      <alignment horizontal="center"/>
    </xf>
    <xf numFmtId="4" fontId="16" fillId="0" borderId="24" xfId="0" applyNumberFormat="1" applyFont="1" applyFill="1" applyBorder="1" applyAlignment="1">
      <alignment horizontal="right"/>
    </xf>
    <xf numFmtId="4" fontId="16" fillId="0" borderId="25" xfId="0" applyNumberFormat="1" applyFont="1" applyFill="1" applyBorder="1" applyAlignment="1">
      <alignment horizontal="right"/>
    </xf>
    <xf numFmtId="0" fontId="18" fillId="0" borderId="0" xfId="0" applyFont="1"/>
    <xf numFmtId="164" fontId="12" fillId="2" borderId="5" xfId="0" applyNumberFormat="1" applyFont="1" applyFill="1" applyBorder="1" applyAlignment="1">
      <alignment horizontal="center"/>
    </xf>
    <xf numFmtId="0" fontId="0" fillId="0" borderId="0" xfId="0" applyFill="1" applyBorder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/>
    </xf>
    <xf numFmtId="164" fontId="12" fillId="2" borderId="5" xfId="0" applyNumberFormat="1" applyFont="1" applyFill="1" applyBorder="1" applyAlignment="1"/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44" fontId="7" fillId="0" borderId="0" xfId="1" applyFont="1" applyFill="1" applyBorder="1" applyAlignment="1">
      <alignment horizontal="right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20" fillId="0" borderId="2" xfId="0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6" xfId="0" applyNumberFormat="1" applyFont="1" applyFill="1" applyBorder="1" applyAlignment="1">
      <alignment horizontal="center"/>
    </xf>
    <xf numFmtId="0" fontId="0" fillId="0" borderId="13" xfId="0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3257550</xdr:colOff>
      <xdr:row>34</xdr:row>
      <xdr:rowOff>190500</xdr:rowOff>
    </xdr:from>
    <xdr:to>
      <xdr:col>6</xdr:col>
      <xdr:colOff>104775</xdr:colOff>
      <xdr:row>40</xdr:row>
      <xdr:rowOff>95249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57725" y="7058025"/>
          <a:ext cx="263842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28</xdr:row>
      <xdr:rowOff>21167</xdr:rowOff>
    </xdr:from>
    <xdr:to>
      <xdr:col>6</xdr:col>
      <xdr:colOff>363009</xdr:colOff>
      <xdr:row>34</xdr:row>
      <xdr:rowOff>94190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0667" y="5683250"/>
          <a:ext cx="2638425" cy="1226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77</xdr:row>
      <xdr:rowOff>95250</xdr:rowOff>
    </xdr:from>
    <xdr:to>
      <xdr:col>6</xdr:col>
      <xdr:colOff>228600</xdr:colOff>
      <xdr:row>82</xdr:row>
      <xdr:rowOff>200024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91175" y="15268575"/>
          <a:ext cx="263842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4138083</xdr:colOff>
      <xdr:row>56</xdr:row>
      <xdr:rowOff>31750</xdr:rowOff>
    </xdr:from>
    <xdr:to>
      <xdr:col>6</xdr:col>
      <xdr:colOff>87841</xdr:colOff>
      <xdr:row>61</xdr:row>
      <xdr:rowOff>136524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39833" y="11207750"/>
          <a:ext cx="263842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4162425</xdr:colOff>
      <xdr:row>34</xdr:row>
      <xdr:rowOff>152400</xdr:rowOff>
    </xdr:from>
    <xdr:to>
      <xdr:col>5</xdr:col>
      <xdr:colOff>1038225</xdr:colOff>
      <xdr:row>40</xdr:row>
      <xdr:rowOff>161925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7350" y="7010400"/>
          <a:ext cx="24384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3676650</xdr:colOff>
      <xdr:row>36</xdr:row>
      <xdr:rowOff>161925</xdr:rowOff>
    </xdr:from>
    <xdr:to>
      <xdr:col>5</xdr:col>
      <xdr:colOff>752475</xdr:colOff>
      <xdr:row>42</xdr:row>
      <xdr:rowOff>66674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81575" y="7400925"/>
          <a:ext cx="263842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3990975</xdr:colOff>
      <xdr:row>78</xdr:row>
      <xdr:rowOff>9525</xdr:rowOff>
    </xdr:from>
    <xdr:to>
      <xdr:col>5</xdr:col>
      <xdr:colOff>1066800</xdr:colOff>
      <xdr:row>83</xdr:row>
      <xdr:rowOff>114299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95900" y="15582900"/>
          <a:ext cx="263842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3962400</xdr:colOff>
      <xdr:row>68</xdr:row>
      <xdr:rowOff>76200</xdr:rowOff>
    </xdr:from>
    <xdr:to>
      <xdr:col>5</xdr:col>
      <xdr:colOff>1038225</xdr:colOff>
      <xdr:row>73</xdr:row>
      <xdr:rowOff>180974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67325" y="13382625"/>
          <a:ext cx="263842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4019550</xdr:colOff>
      <xdr:row>70</xdr:row>
      <xdr:rowOff>152400</xdr:rowOff>
    </xdr:from>
    <xdr:to>
      <xdr:col>5</xdr:col>
      <xdr:colOff>1095375</xdr:colOff>
      <xdr:row>76</xdr:row>
      <xdr:rowOff>57149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24475" y="13887450"/>
          <a:ext cx="263842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A19" sqref="A19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2.28515625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133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103" t="s">
        <v>208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s="19" t="s">
        <v>91</v>
      </c>
      <c r="D12" s="9">
        <v>90.2</v>
      </c>
      <c r="E12" s="10" t="s">
        <v>8</v>
      </c>
      <c r="F12" s="9"/>
      <c r="G12" s="11">
        <f t="shared" ref="G12:G21" si="0">SUM(D12*F12)</f>
        <v>0</v>
      </c>
    </row>
    <row r="13" spans="1:7">
      <c r="A13" s="58"/>
      <c r="B13" s="7">
        <v>10566</v>
      </c>
      <c r="C13" s="19" t="s">
        <v>89</v>
      </c>
      <c r="D13" s="9">
        <v>270</v>
      </c>
      <c r="E13" s="10" t="s">
        <v>13</v>
      </c>
      <c r="F13" s="9">
        <v>5.85</v>
      </c>
      <c r="G13" s="11">
        <f t="shared" si="0"/>
        <v>1579.5</v>
      </c>
    </row>
    <row r="14" spans="1:7">
      <c r="A14" s="58"/>
      <c r="B14" s="7">
        <v>5061</v>
      </c>
      <c r="C14" s="19" t="s">
        <v>94</v>
      </c>
      <c r="D14" s="18">
        <v>16</v>
      </c>
      <c r="E14" s="10" t="s">
        <v>11</v>
      </c>
      <c r="F14" s="9">
        <v>6.25</v>
      </c>
      <c r="G14" s="11">
        <f t="shared" si="0"/>
        <v>100</v>
      </c>
    </row>
    <row r="15" spans="1:7">
      <c r="A15" s="58"/>
      <c r="B15" s="7">
        <v>20247</v>
      </c>
      <c r="C15" s="19" t="s">
        <v>93</v>
      </c>
      <c r="D15" s="9">
        <v>7</v>
      </c>
      <c r="E15" s="10" t="s">
        <v>11</v>
      </c>
      <c r="F15" s="9">
        <v>6.61</v>
      </c>
      <c r="G15" s="11">
        <f t="shared" si="0"/>
        <v>46.27</v>
      </c>
    </row>
    <row r="16" spans="1:7">
      <c r="A16" s="58"/>
      <c r="B16" s="7">
        <v>1607</v>
      </c>
      <c r="C16" s="8" t="s">
        <v>134</v>
      </c>
      <c r="D16" s="9">
        <v>128</v>
      </c>
      <c r="E16" s="10" t="s">
        <v>76</v>
      </c>
      <c r="F16" s="9">
        <v>0.1</v>
      </c>
      <c r="G16" s="11">
        <f t="shared" si="0"/>
        <v>12.8</v>
      </c>
    </row>
    <row r="17" spans="1:7">
      <c r="A17" s="58"/>
      <c r="B17" s="7">
        <v>4299</v>
      </c>
      <c r="C17" s="8" t="s">
        <v>135</v>
      </c>
      <c r="D17" s="9">
        <v>128</v>
      </c>
      <c r="E17" s="10" t="s">
        <v>76</v>
      </c>
      <c r="F17" s="9">
        <v>0.48</v>
      </c>
      <c r="G17" s="11">
        <f t="shared" si="0"/>
        <v>61.44</v>
      </c>
    </row>
    <row r="18" spans="1:7">
      <c r="A18" s="58"/>
      <c r="B18" s="7">
        <v>7194</v>
      </c>
      <c r="C18" s="8" t="s">
        <v>136</v>
      </c>
      <c r="D18" s="9">
        <v>103</v>
      </c>
      <c r="E18" s="10" t="s">
        <v>76</v>
      </c>
      <c r="F18" s="9">
        <v>14.68</v>
      </c>
      <c r="G18" s="11">
        <f t="shared" si="0"/>
        <v>1512.04</v>
      </c>
    </row>
    <row r="19" spans="1:7">
      <c r="A19" s="58"/>
      <c r="B19" s="7">
        <v>7219</v>
      </c>
      <c r="C19" s="19" t="s">
        <v>137</v>
      </c>
      <c r="D19" s="9">
        <v>9</v>
      </c>
      <c r="E19" s="10" t="s">
        <v>13</v>
      </c>
      <c r="F19" s="9">
        <v>28.7</v>
      </c>
      <c r="G19" s="11">
        <f t="shared" si="0"/>
        <v>258.3</v>
      </c>
    </row>
    <row r="20" spans="1:7">
      <c r="A20" s="58"/>
      <c r="B20" s="7">
        <v>6092</v>
      </c>
      <c r="C20" s="19" t="s">
        <v>138</v>
      </c>
      <c r="D20" s="9">
        <v>0.74</v>
      </c>
      <c r="E20" s="10" t="s">
        <v>8</v>
      </c>
      <c r="F20" s="9">
        <v>24.18</v>
      </c>
      <c r="G20" s="11">
        <f t="shared" si="0"/>
        <v>17.8932</v>
      </c>
    </row>
    <row r="21" spans="1:7">
      <c r="A21" s="58"/>
      <c r="B21" s="7">
        <v>11587</v>
      </c>
      <c r="C21" s="19" t="s">
        <v>92</v>
      </c>
      <c r="D21" s="9">
        <v>31</v>
      </c>
      <c r="E21" s="10" t="s">
        <v>8</v>
      </c>
      <c r="F21" s="9">
        <v>34</v>
      </c>
      <c r="G21" s="11">
        <f t="shared" si="0"/>
        <v>1054</v>
      </c>
    </row>
    <row r="22" spans="1:7">
      <c r="A22" s="59"/>
      <c r="B22" s="14"/>
      <c r="C22" s="13"/>
      <c r="D22" s="15"/>
      <c r="E22" s="55"/>
      <c r="F22" s="49" t="s">
        <v>9</v>
      </c>
      <c r="G22" s="53">
        <f>SUM(G12:G21)</f>
        <v>4642.2432000000008</v>
      </c>
    </row>
    <row r="23" spans="1:7" ht="15.75" thickBot="1">
      <c r="A23" s="62"/>
      <c r="B23" s="14"/>
      <c r="C23" s="13"/>
      <c r="D23" s="13"/>
      <c r="E23" s="30"/>
      <c r="F23" s="38"/>
      <c r="G23" s="39"/>
    </row>
    <row r="24" spans="1:7" ht="16.5" thickBot="1">
      <c r="A24" s="67"/>
      <c r="B24" s="68"/>
      <c r="C24" s="43"/>
      <c r="D24" s="46"/>
      <c r="E24" s="75" t="s">
        <v>71</v>
      </c>
      <c r="F24" s="104">
        <f>SUM(G22)</f>
        <v>4642.2432000000008</v>
      </c>
      <c r="G24" s="105"/>
    </row>
    <row r="25" spans="1:7">
      <c r="A25" s="41" t="s">
        <v>78</v>
      </c>
      <c r="B25" s="40"/>
      <c r="C25" s="40"/>
      <c r="E25" s="24"/>
    </row>
    <row r="26" spans="1:7" ht="15.75" thickBot="1">
      <c r="A26" s="106" t="s">
        <v>79</v>
      </c>
      <c r="B26" s="106"/>
      <c r="C26" s="106"/>
      <c r="D26" s="106"/>
      <c r="E26" s="106"/>
    </row>
    <row r="27" spans="1:7">
      <c r="A27" s="25"/>
      <c r="B27" s="27"/>
      <c r="C27" s="26"/>
      <c r="D27" s="26"/>
      <c r="E27" s="28"/>
      <c r="F27" s="26"/>
      <c r="G27" s="29"/>
    </row>
    <row r="28" spans="1:7">
      <c r="A28" s="12"/>
      <c r="B28" s="14"/>
      <c r="C28" s="13"/>
      <c r="D28" s="13"/>
      <c r="E28" s="30"/>
      <c r="F28" s="13"/>
      <c r="G28" s="31"/>
    </row>
    <row r="29" spans="1:7">
      <c r="A29" s="12"/>
      <c r="B29" s="14"/>
      <c r="C29" s="13"/>
      <c r="D29" s="13"/>
      <c r="E29" s="30"/>
      <c r="F29" s="13"/>
      <c r="G29" s="31"/>
    </row>
    <row r="30" spans="1:7">
      <c r="A30" s="12"/>
      <c r="B30" s="32" t="s">
        <v>206</v>
      </c>
      <c r="C30" s="13"/>
      <c r="D30" s="13" t="s">
        <v>73</v>
      </c>
      <c r="E30" s="30"/>
      <c r="F30" s="13"/>
      <c r="G30" s="31"/>
    </row>
    <row r="31" spans="1:7">
      <c r="A31" s="12"/>
      <c r="B31" s="14"/>
      <c r="C31" s="13"/>
      <c r="D31" s="13" t="s">
        <v>74</v>
      </c>
      <c r="E31" s="30"/>
      <c r="F31" s="13"/>
      <c r="G31" s="31"/>
    </row>
    <row r="32" spans="1:7" ht="15.75" thickBot="1">
      <c r="A32" s="33"/>
      <c r="B32" s="35"/>
      <c r="C32" s="34"/>
      <c r="D32" s="34"/>
      <c r="E32" s="36"/>
      <c r="F32" s="34"/>
      <c r="G32" s="37"/>
    </row>
  </sheetData>
  <mergeCells count="2">
    <mergeCell ref="F24:G24"/>
    <mergeCell ref="A26:E2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62"/>
  <sheetViews>
    <sheetView workbookViewId="0">
      <selection activeCell="B10" sqref="B10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173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208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114</v>
      </c>
      <c r="D12" s="18">
        <v>3.52</v>
      </c>
      <c r="E12" s="10" t="s">
        <v>10</v>
      </c>
      <c r="F12" s="9"/>
      <c r="G12" s="11"/>
    </row>
    <row r="13" spans="1:7">
      <c r="A13" s="42"/>
      <c r="B13" s="7">
        <v>10511</v>
      </c>
      <c r="C13" s="8" t="s">
        <v>115</v>
      </c>
      <c r="D13" s="18">
        <v>139</v>
      </c>
      <c r="E13" s="10" t="s">
        <v>11</v>
      </c>
      <c r="F13" s="9">
        <v>0.43</v>
      </c>
      <c r="G13" s="11">
        <f>SUM(D13*F13)</f>
        <v>59.769999999999996</v>
      </c>
    </row>
    <row r="14" spans="1:7">
      <c r="A14" s="42"/>
      <c r="B14" s="7">
        <v>370</v>
      </c>
      <c r="C14" s="8" t="s">
        <v>101</v>
      </c>
      <c r="D14" s="18">
        <v>0.36</v>
      </c>
      <c r="E14" s="10" t="s">
        <v>10</v>
      </c>
      <c r="F14" s="9">
        <v>71</v>
      </c>
      <c r="G14" s="11">
        <f t="shared" ref="G14:G20" si="0">SUM(D14*F14)</f>
        <v>25.56</v>
      </c>
    </row>
    <row r="15" spans="1:7">
      <c r="A15" s="42"/>
      <c r="B15" s="7">
        <v>4718</v>
      </c>
      <c r="C15" s="8" t="s">
        <v>102</v>
      </c>
      <c r="D15" s="18">
        <v>0.36</v>
      </c>
      <c r="E15" s="10" t="s">
        <v>10</v>
      </c>
      <c r="F15" s="9">
        <v>75.78</v>
      </c>
      <c r="G15" s="11">
        <f t="shared" si="0"/>
        <v>27.280799999999999</v>
      </c>
    </row>
    <row r="16" spans="1:7">
      <c r="A16" s="42"/>
      <c r="B16" s="7">
        <v>6189</v>
      </c>
      <c r="C16" s="8" t="s">
        <v>116</v>
      </c>
      <c r="D16" s="18">
        <v>4.5599999999999996</v>
      </c>
      <c r="E16" s="10" t="s">
        <v>13</v>
      </c>
      <c r="F16" s="9">
        <v>6.05</v>
      </c>
      <c r="G16" s="11">
        <f t="shared" si="0"/>
        <v>27.587999999999997</v>
      </c>
    </row>
    <row r="17" spans="1:7">
      <c r="A17" s="42"/>
      <c r="B17" s="7">
        <v>5061</v>
      </c>
      <c r="C17" s="19" t="s">
        <v>94</v>
      </c>
      <c r="D17" s="18">
        <v>0.77</v>
      </c>
      <c r="E17" s="10" t="s">
        <v>11</v>
      </c>
      <c r="F17" s="9">
        <v>6.25</v>
      </c>
      <c r="G17" s="11">
        <f t="shared" si="0"/>
        <v>4.8125</v>
      </c>
    </row>
    <row r="18" spans="1:7">
      <c r="A18" s="42"/>
      <c r="B18" s="7">
        <v>33</v>
      </c>
      <c r="C18" s="8" t="s">
        <v>112</v>
      </c>
      <c r="D18" s="18">
        <v>12</v>
      </c>
      <c r="E18" s="10" t="s">
        <v>11</v>
      </c>
      <c r="F18" s="9">
        <v>3.68</v>
      </c>
      <c r="G18" s="11">
        <f t="shared" si="0"/>
        <v>44.160000000000004</v>
      </c>
    </row>
    <row r="19" spans="1:7">
      <c r="A19" s="42"/>
      <c r="B19" s="7">
        <v>32</v>
      </c>
      <c r="C19" s="8" t="s">
        <v>113</v>
      </c>
      <c r="D19" s="18">
        <v>3.8</v>
      </c>
      <c r="E19" s="10" t="s">
        <v>11</v>
      </c>
      <c r="F19" s="9">
        <v>3.92</v>
      </c>
      <c r="G19" s="11">
        <f t="shared" si="0"/>
        <v>14.895999999999999</v>
      </c>
    </row>
    <row r="20" spans="1:7">
      <c r="A20" s="42"/>
      <c r="B20" s="7">
        <v>141</v>
      </c>
      <c r="C20" s="8" t="s">
        <v>117</v>
      </c>
      <c r="D20" s="18">
        <v>2.2800000000000001E-2</v>
      </c>
      <c r="E20" s="10" t="s">
        <v>11</v>
      </c>
      <c r="F20" s="9">
        <v>9.48</v>
      </c>
      <c r="G20" s="11">
        <f t="shared" si="0"/>
        <v>0.21614400000000003</v>
      </c>
    </row>
    <row r="21" spans="1:7" ht="15.75" thickBot="1">
      <c r="A21" s="56"/>
      <c r="B21" s="14"/>
      <c r="C21" s="13"/>
      <c r="D21" s="15"/>
      <c r="E21" s="55"/>
      <c r="F21" s="49" t="s">
        <v>9</v>
      </c>
      <c r="G21" s="53">
        <f>SUM(G13:G20)</f>
        <v>204.283444</v>
      </c>
    </row>
    <row r="22" spans="1:7" ht="16.5" thickBot="1">
      <c r="A22" s="57">
        <v>2</v>
      </c>
      <c r="B22" s="63"/>
      <c r="C22" s="48" t="s">
        <v>81</v>
      </c>
      <c r="D22" s="46"/>
      <c r="E22" s="45"/>
      <c r="F22" s="46"/>
      <c r="G22" s="47"/>
    </row>
    <row r="23" spans="1:7">
      <c r="A23" s="58"/>
      <c r="C23" s="8" t="s">
        <v>118</v>
      </c>
    </row>
    <row r="24" spans="1:7">
      <c r="A24" s="58"/>
      <c r="B24" s="7">
        <v>7267</v>
      </c>
      <c r="C24" s="8" t="s">
        <v>99</v>
      </c>
      <c r="D24" s="9">
        <v>574</v>
      </c>
      <c r="E24" s="10" t="s">
        <v>14</v>
      </c>
      <c r="F24" s="9">
        <v>0.44</v>
      </c>
      <c r="G24" s="11">
        <f>SUM(D24*F24)</f>
        <v>252.56</v>
      </c>
    </row>
    <row r="25" spans="1:7">
      <c r="A25" s="58"/>
      <c r="B25" s="7"/>
      <c r="C25" s="8" t="s">
        <v>100</v>
      </c>
      <c r="D25" s="9">
        <v>0.17374999999999999</v>
      </c>
      <c r="E25" s="10" t="s">
        <v>90</v>
      </c>
      <c r="F25" s="9"/>
      <c r="G25" s="11"/>
    </row>
    <row r="26" spans="1:7">
      <c r="A26" s="58"/>
      <c r="B26" s="7"/>
      <c r="C26" s="8" t="s">
        <v>98</v>
      </c>
      <c r="D26" s="9">
        <v>0.20849999999999999</v>
      </c>
      <c r="E26" s="10" t="s">
        <v>90</v>
      </c>
      <c r="F26" s="9"/>
      <c r="G26" s="11"/>
    </row>
    <row r="27" spans="1:7">
      <c r="A27" s="58"/>
      <c r="B27" s="7">
        <v>13284</v>
      </c>
      <c r="C27" t="s">
        <v>120</v>
      </c>
      <c r="D27" s="9">
        <v>66</v>
      </c>
      <c r="E27" s="10" t="s">
        <v>11</v>
      </c>
      <c r="F27" s="9">
        <v>0.39</v>
      </c>
      <c r="G27" s="11">
        <f t="shared" ref="G27:G29" si="1">SUM(D27*F27)</f>
        <v>25.740000000000002</v>
      </c>
    </row>
    <row r="28" spans="1:7">
      <c r="A28" s="58"/>
      <c r="B28" s="7">
        <v>1106</v>
      </c>
      <c r="C28" t="s">
        <v>96</v>
      </c>
      <c r="D28" s="9">
        <v>66</v>
      </c>
      <c r="E28" s="10" t="s">
        <v>11</v>
      </c>
      <c r="F28" s="9">
        <v>0.4</v>
      </c>
      <c r="G28" s="11">
        <f t="shared" si="1"/>
        <v>26.400000000000002</v>
      </c>
    </row>
    <row r="29" spans="1:7">
      <c r="A29" s="58"/>
      <c r="B29" s="7">
        <v>367</v>
      </c>
      <c r="C29" t="s">
        <v>97</v>
      </c>
      <c r="D29" s="9">
        <v>0.25</v>
      </c>
      <c r="E29" s="10" t="s">
        <v>90</v>
      </c>
      <c r="F29" s="9">
        <v>67</v>
      </c>
      <c r="G29" s="11">
        <f t="shared" si="1"/>
        <v>16.75</v>
      </c>
    </row>
    <row r="30" spans="1:7">
      <c r="A30" s="58"/>
      <c r="B30" s="7"/>
      <c r="C30" t="s">
        <v>119</v>
      </c>
      <c r="D30" s="9"/>
      <c r="E30" s="10"/>
      <c r="F30" s="9"/>
      <c r="G30" s="11"/>
    </row>
    <row r="31" spans="1:7">
      <c r="A31" s="58"/>
      <c r="B31" s="7">
        <v>3283</v>
      </c>
      <c r="C31" s="19" t="s">
        <v>103</v>
      </c>
      <c r="D31" s="9">
        <v>72.48</v>
      </c>
      <c r="E31" s="10" t="s">
        <v>8</v>
      </c>
      <c r="F31" s="9">
        <v>11.1</v>
      </c>
      <c r="G31" s="11">
        <f t="shared" ref="G31:G39" si="2">SUM(D31*F31)</f>
        <v>804.52800000000002</v>
      </c>
    </row>
    <row r="32" spans="1:7">
      <c r="A32" s="58"/>
      <c r="B32" s="7">
        <v>20247</v>
      </c>
      <c r="C32" s="19" t="s">
        <v>93</v>
      </c>
      <c r="D32" s="9">
        <v>21.5</v>
      </c>
      <c r="E32" s="10" t="s">
        <v>11</v>
      </c>
      <c r="F32" s="9">
        <v>6.61</v>
      </c>
      <c r="G32" s="11">
        <f t="shared" si="2"/>
        <v>142.11500000000001</v>
      </c>
    </row>
    <row r="33" spans="1:7">
      <c r="A33" s="58"/>
      <c r="B33" s="7"/>
      <c r="C33" s="19" t="s">
        <v>174</v>
      </c>
      <c r="D33" s="9"/>
      <c r="E33" s="10"/>
      <c r="F33" s="9"/>
      <c r="G33" s="11">
        <f t="shared" si="2"/>
        <v>0</v>
      </c>
    </row>
    <row r="34" spans="1:7">
      <c r="A34" s="58"/>
      <c r="B34" s="7">
        <v>10566</v>
      </c>
      <c r="C34" s="19" t="s">
        <v>89</v>
      </c>
      <c r="D34" s="9">
        <v>6.4</v>
      </c>
      <c r="E34" s="10" t="s">
        <v>13</v>
      </c>
      <c r="F34" s="9">
        <v>5.85</v>
      </c>
      <c r="G34" s="11">
        <f t="shared" si="2"/>
        <v>37.44</v>
      </c>
    </row>
    <row r="35" spans="1:7">
      <c r="A35" s="58"/>
      <c r="B35" s="7">
        <v>1607</v>
      </c>
      <c r="C35" s="8" t="s">
        <v>85</v>
      </c>
      <c r="D35" s="9">
        <v>8</v>
      </c>
      <c r="E35" s="10" t="s">
        <v>76</v>
      </c>
      <c r="F35" s="9">
        <v>0.1</v>
      </c>
      <c r="G35" s="11">
        <f t="shared" si="2"/>
        <v>0.8</v>
      </c>
    </row>
    <row r="36" spans="1:7">
      <c r="A36" s="58"/>
      <c r="B36" s="7">
        <v>4299</v>
      </c>
      <c r="C36" s="8" t="s">
        <v>86</v>
      </c>
      <c r="D36" s="9">
        <v>8</v>
      </c>
      <c r="E36" s="10" t="s">
        <v>76</v>
      </c>
      <c r="F36" s="9">
        <v>0.48</v>
      </c>
      <c r="G36" s="11">
        <f t="shared" si="2"/>
        <v>3.84</v>
      </c>
    </row>
    <row r="37" spans="1:7">
      <c r="A37" s="58"/>
      <c r="B37" s="7">
        <v>7194</v>
      </c>
      <c r="C37" s="8" t="s">
        <v>122</v>
      </c>
      <c r="D37" s="9">
        <v>2</v>
      </c>
      <c r="E37" s="10" t="s">
        <v>76</v>
      </c>
      <c r="F37" s="9">
        <v>14.68</v>
      </c>
      <c r="G37" s="11">
        <f t="shared" si="2"/>
        <v>29.36</v>
      </c>
    </row>
    <row r="38" spans="1:7">
      <c r="A38" s="58"/>
      <c r="B38" s="7">
        <v>6092</v>
      </c>
      <c r="C38" s="19" t="s">
        <v>87</v>
      </c>
      <c r="D38" s="9">
        <v>0.82</v>
      </c>
      <c r="E38" s="10" t="s">
        <v>8</v>
      </c>
      <c r="F38" s="9">
        <v>24.18</v>
      </c>
      <c r="G38" s="11">
        <f t="shared" si="2"/>
        <v>19.8276</v>
      </c>
    </row>
    <row r="39" spans="1:7">
      <c r="A39" s="58"/>
      <c r="B39" s="7">
        <v>11587</v>
      </c>
      <c r="C39" s="19" t="s">
        <v>92</v>
      </c>
      <c r="D39" s="9">
        <v>34</v>
      </c>
      <c r="E39" s="10" t="s">
        <v>8</v>
      </c>
      <c r="F39" s="9">
        <v>34</v>
      </c>
      <c r="G39" s="11">
        <f t="shared" si="2"/>
        <v>1156</v>
      </c>
    </row>
    <row r="40" spans="1:7" ht="15.75" thickBot="1">
      <c r="A40" s="59"/>
      <c r="B40" s="14"/>
      <c r="C40" s="13"/>
      <c r="D40" s="15"/>
      <c r="E40" s="55"/>
      <c r="F40" s="49" t="s">
        <v>9</v>
      </c>
      <c r="G40" s="53">
        <f>SUM(G24:G39)</f>
        <v>2515.3606</v>
      </c>
    </row>
    <row r="41" spans="1:7" ht="16.5" thickBot="1">
      <c r="A41" s="57">
        <v>3</v>
      </c>
      <c r="B41" s="63"/>
      <c r="C41" s="48" t="s">
        <v>15</v>
      </c>
      <c r="D41" s="46"/>
      <c r="E41" s="45"/>
      <c r="F41" s="46"/>
      <c r="G41" s="47"/>
    </row>
    <row r="42" spans="1:7">
      <c r="A42" s="58"/>
      <c r="B42" s="7">
        <v>3423</v>
      </c>
      <c r="C42" s="8" t="s">
        <v>123</v>
      </c>
      <c r="D42" s="9">
        <v>0.3</v>
      </c>
      <c r="E42" s="10" t="s">
        <v>8</v>
      </c>
      <c r="F42" s="9">
        <v>194.4</v>
      </c>
      <c r="G42" s="11">
        <f t="shared" ref="G42:G49" si="3">SUM(D42*F42)</f>
        <v>58.32</v>
      </c>
    </row>
    <row r="43" spans="1:7">
      <c r="A43" s="58"/>
      <c r="B43" s="7">
        <v>3438</v>
      </c>
      <c r="C43" s="8" t="s">
        <v>16</v>
      </c>
      <c r="D43" s="9">
        <v>6.12</v>
      </c>
      <c r="E43" s="10" t="s">
        <v>8</v>
      </c>
      <c r="F43" s="9">
        <v>237.6</v>
      </c>
      <c r="G43" s="11">
        <f t="shared" ref="G43" si="4">SUM(D43*F43)</f>
        <v>1454.1120000000001</v>
      </c>
    </row>
    <row r="44" spans="1:7">
      <c r="A44" s="58"/>
      <c r="B44" s="7">
        <v>5020</v>
      </c>
      <c r="C44" s="8" t="s">
        <v>124</v>
      </c>
      <c r="D44" s="9">
        <v>1</v>
      </c>
      <c r="E44" s="10" t="s">
        <v>14</v>
      </c>
      <c r="F44" s="9">
        <v>79.69</v>
      </c>
      <c r="G44" s="11">
        <f t="shared" si="3"/>
        <v>79.69</v>
      </c>
    </row>
    <row r="45" spans="1:7">
      <c r="A45" s="58"/>
      <c r="B45" s="7">
        <v>20241</v>
      </c>
      <c r="C45" s="8" t="s">
        <v>20</v>
      </c>
      <c r="D45" s="9">
        <v>3</v>
      </c>
      <c r="E45" s="10" t="s">
        <v>6</v>
      </c>
      <c r="F45" s="9">
        <v>82.25</v>
      </c>
      <c r="G45" s="11">
        <f t="shared" ref="G45" si="5">SUM(D45*F45)</f>
        <v>246.75</v>
      </c>
    </row>
    <row r="46" spans="1:7">
      <c r="A46" s="58"/>
      <c r="B46" s="7">
        <v>3097</v>
      </c>
      <c r="C46" s="8" t="s">
        <v>18</v>
      </c>
      <c r="D46" s="9">
        <v>1</v>
      </c>
      <c r="E46" s="10" t="s">
        <v>14</v>
      </c>
      <c r="F46" s="9">
        <v>24.37</v>
      </c>
      <c r="G46" s="11">
        <f t="shared" si="3"/>
        <v>24.37</v>
      </c>
    </row>
    <row r="47" spans="1:7">
      <c r="A47" s="58"/>
      <c r="B47" s="7">
        <v>2425</v>
      </c>
      <c r="C47" s="8" t="s">
        <v>19</v>
      </c>
      <c r="D47" s="9">
        <v>3</v>
      </c>
      <c r="E47" s="10" t="s">
        <v>14</v>
      </c>
      <c r="F47" s="9">
        <v>5.38</v>
      </c>
      <c r="G47" s="11">
        <f t="shared" si="3"/>
        <v>16.14</v>
      </c>
    </row>
    <row r="48" spans="1:7">
      <c r="A48" s="58"/>
      <c r="B48" s="7">
        <v>20240</v>
      </c>
      <c r="C48" s="8" t="s">
        <v>125</v>
      </c>
      <c r="D48" s="9">
        <v>3</v>
      </c>
      <c r="E48" s="10" t="s">
        <v>6</v>
      </c>
      <c r="F48" s="9">
        <v>26.35</v>
      </c>
      <c r="G48" s="11">
        <f t="shared" si="3"/>
        <v>79.050000000000011</v>
      </c>
    </row>
    <row r="49" spans="1:7">
      <c r="A49" s="58"/>
      <c r="B49" s="97">
        <v>72116</v>
      </c>
      <c r="C49" s="98" t="s">
        <v>75</v>
      </c>
      <c r="D49" s="9">
        <v>6.12</v>
      </c>
      <c r="E49" s="99" t="s">
        <v>8</v>
      </c>
      <c r="F49" s="100">
        <v>47.3</v>
      </c>
      <c r="G49" s="11">
        <f t="shared" si="3"/>
        <v>289.476</v>
      </c>
    </row>
    <row r="50" spans="1:7">
      <c r="A50" s="58"/>
      <c r="B50" s="7">
        <v>10500</v>
      </c>
      <c r="C50" s="8" t="s">
        <v>22</v>
      </c>
      <c r="D50" s="9">
        <v>0.3</v>
      </c>
      <c r="E50" s="10" t="s">
        <v>8</v>
      </c>
      <c r="F50" s="9">
        <v>40</v>
      </c>
      <c r="G50" s="11">
        <f>SUM(D50*F50)</f>
        <v>12</v>
      </c>
    </row>
    <row r="51" spans="1:7">
      <c r="A51" s="59"/>
      <c r="B51" s="14"/>
      <c r="C51" s="13"/>
      <c r="D51" s="15"/>
      <c r="E51" s="55"/>
      <c r="F51" s="49" t="s">
        <v>9</v>
      </c>
      <c r="G51" s="53">
        <f>SUM(G42:G50)</f>
        <v>2259.9079999999999</v>
      </c>
    </row>
    <row r="52" spans="1:7">
      <c r="A52" s="61"/>
      <c r="B52" s="14"/>
      <c r="C52" s="13"/>
      <c r="D52" s="13"/>
      <c r="E52" s="30"/>
      <c r="F52" s="38"/>
      <c r="G52" s="39"/>
    </row>
    <row r="53" spans="1:7" ht="15.75" thickBot="1">
      <c r="A53" s="62"/>
      <c r="B53" s="14"/>
      <c r="C53" s="13"/>
      <c r="D53" s="13"/>
      <c r="E53" s="30"/>
      <c r="F53" s="38"/>
      <c r="G53" s="39"/>
    </row>
    <row r="54" spans="1:7" ht="16.5" thickBot="1">
      <c r="A54" s="67"/>
      <c r="B54" s="68"/>
      <c r="C54" s="43"/>
      <c r="D54" s="46"/>
      <c r="E54" s="93" t="s">
        <v>71</v>
      </c>
      <c r="F54" s="104">
        <f>SUM(G21+G40+G51)</f>
        <v>4979.552044</v>
      </c>
      <c r="G54" s="105"/>
    </row>
    <row r="55" spans="1:7">
      <c r="A55" s="41" t="s">
        <v>78</v>
      </c>
      <c r="B55" s="40"/>
      <c r="C55" s="40"/>
      <c r="E55" s="24"/>
    </row>
    <row r="56" spans="1:7" ht="15.75" thickBot="1">
      <c r="A56" s="106" t="s">
        <v>79</v>
      </c>
      <c r="B56" s="106"/>
      <c r="C56" s="106"/>
      <c r="D56" s="106"/>
      <c r="E56" s="106"/>
    </row>
    <row r="57" spans="1:7">
      <c r="A57" s="25"/>
      <c r="B57" s="27"/>
      <c r="C57" s="26"/>
      <c r="D57" s="26"/>
      <c r="E57" s="28"/>
      <c r="F57" s="26"/>
      <c r="G57" s="29"/>
    </row>
    <row r="58" spans="1:7">
      <c r="A58" s="12"/>
      <c r="B58" s="14"/>
      <c r="C58" s="13"/>
      <c r="D58" s="13"/>
      <c r="E58" s="30"/>
      <c r="F58" s="13"/>
      <c r="G58" s="31"/>
    </row>
    <row r="59" spans="1:7">
      <c r="A59" s="12"/>
      <c r="B59" s="14"/>
      <c r="C59" s="13"/>
      <c r="D59" s="13"/>
      <c r="E59" s="30"/>
      <c r="F59" s="13"/>
      <c r="G59" s="31"/>
    </row>
    <row r="60" spans="1:7">
      <c r="A60" s="12"/>
      <c r="B60" s="32" t="s">
        <v>206</v>
      </c>
      <c r="C60" s="13"/>
      <c r="D60" s="13" t="s">
        <v>73</v>
      </c>
      <c r="E60" s="30"/>
      <c r="F60" s="13"/>
      <c r="G60" s="31"/>
    </row>
    <row r="61" spans="1:7">
      <c r="A61" s="12"/>
      <c r="B61" s="14"/>
      <c r="C61" s="13"/>
      <c r="D61" s="13" t="s">
        <v>74</v>
      </c>
      <c r="E61" s="30"/>
      <c r="F61" s="13"/>
      <c r="G61" s="31"/>
    </row>
    <row r="62" spans="1:7" ht="15.75" thickBot="1">
      <c r="A62" s="33"/>
      <c r="B62" s="35"/>
      <c r="C62" s="34"/>
      <c r="D62" s="34"/>
      <c r="E62" s="36"/>
      <c r="F62" s="34"/>
      <c r="G62" s="37"/>
    </row>
  </sheetData>
  <mergeCells count="2">
    <mergeCell ref="F54:G54"/>
    <mergeCell ref="A56:E5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4"/>
  <sheetViews>
    <sheetView topLeftCell="A4" workbookViewId="0">
      <selection activeCell="B10" sqref="B10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175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208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t="s">
        <v>119</v>
      </c>
      <c r="D12" s="9"/>
      <c r="E12" s="10"/>
      <c r="F12" s="9"/>
      <c r="G12" s="11"/>
    </row>
    <row r="13" spans="1:7">
      <c r="A13" s="58"/>
      <c r="B13" s="7">
        <v>10718</v>
      </c>
      <c r="C13" s="19" t="s">
        <v>84</v>
      </c>
      <c r="D13" s="9">
        <v>62.5</v>
      </c>
      <c r="E13" s="10" t="s">
        <v>14</v>
      </c>
      <c r="F13" s="9">
        <v>8.07</v>
      </c>
      <c r="G13" s="11">
        <f>SUM(D13*F13)</f>
        <v>504.375</v>
      </c>
    </row>
    <row r="14" spans="1:7">
      <c r="A14" s="58"/>
      <c r="B14" s="7">
        <v>5061</v>
      </c>
      <c r="C14" s="19" t="s">
        <v>94</v>
      </c>
      <c r="D14" s="9">
        <v>5.0999999999999996</v>
      </c>
      <c r="E14" s="10" t="s">
        <v>11</v>
      </c>
      <c r="F14" s="9">
        <v>6.25</v>
      </c>
      <c r="G14" s="11">
        <f t="shared" ref="G14:G25" si="0">SUM(D14*F14)</f>
        <v>31.874999999999996</v>
      </c>
    </row>
    <row r="15" spans="1:7">
      <c r="A15" s="58"/>
      <c r="B15" s="7">
        <v>3283</v>
      </c>
      <c r="C15" s="19" t="s">
        <v>103</v>
      </c>
      <c r="D15" s="9">
        <v>30</v>
      </c>
      <c r="E15" s="10" t="s">
        <v>8</v>
      </c>
      <c r="F15" s="9">
        <v>11.1</v>
      </c>
      <c r="G15" s="11">
        <f t="shared" si="0"/>
        <v>333</v>
      </c>
    </row>
    <row r="16" spans="1:7">
      <c r="A16" s="58"/>
      <c r="B16" s="7">
        <v>20247</v>
      </c>
      <c r="C16" s="19" t="s">
        <v>93</v>
      </c>
      <c r="D16" s="9">
        <v>6</v>
      </c>
      <c r="E16" s="10" t="s">
        <v>11</v>
      </c>
      <c r="F16" s="9">
        <v>6.61</v>
      </c>
      <c r="G16" s="11">
        <f t="shared" si="0"/>
        <v>39.660000000000004</v>
      </c>
    </row>
    <row r="17" spans="1:7">
      <c r="A17" s="58"/>
      <c r="B17" s="7"/>
      <c r="C17" s="19" t="s">
        <v>177</v>
      </c>
      <c r="D17" s="9"/>
      <c r="E17" s="10"/>
      <c r="F17" s="9"/>
      <c r="G17" s="11">
        <f t="shared" si="0"/>
        <v>0</v>
      </c>
    </row>
    <row r="18" spans="1:7">
      <c r="A18" s="58"/>
      <c r="B18" s="7">
        <v>10566</v>
      </c>
      <c r="C18" s="19" t="s">
        <v>89</v>
      </c>
      <c r="D18" s="9">
        <v>30</v>
      </c>
      <c r="E18" s="10" t="s">
        <v>13</v>
      </c>
      <c r="F18" s="9">
        <v>5.85</v>
      </c>
      <c r="G18" s="11">
        <f t="shared" si="0"/>
        <v>175.5</v>
      </c>
    </row>
    <row r="19" spans="1:7">
      <c r="A19" s="58"/>
      <c r="B19" s="7">
        <v>1607</v>
      </c>
      <c r="C19" s="8" t="s">
        <v>134</v>
      </c>
      <c r="D19" s="9">
        <v>42.6</v>
      </c>
      <c r="E19" s="10" t="s">
        <v>76</v>
      </c>
      <c r="F19" s="9">
        <v>0.1</v>
      </c>
      <c r="G19" s="11">
        <f t="shared" si="0"/>
        <v>4.2600000000000007</v>
      </c>
    </row>
    <row r="20" spans="1:7">
      <c r="A20" s="58"/>
      <c r="B20" s="7">
        <v>4299</v>
      </c>
      <c r="C20" s="8" t="s">
        <v>135</v>
      </c>
      <c r="D20" s="9">
        <v>42.6</v>
      </c>
      <c r="E20" s="10" t="s">
        <v>76</v>
      </c>
      <c r="F20" s="9">
        <v>0.48</v>
      </c>
      <c r="G20" s="11">
        <f t="shared" si="0"/>
        <v>20.448</v>
      </c>
    </row>
    <row r="21" spans="1:7">
      <c r="A21" s="58"/>
      <c r="B21" s="7">
        <v>7194</v>
      </c>
      <c r="C21" s="8" t="s">
        <v>122</v>
      </c>
      <c r="D21" s="9">
        <v>35</v>
      </c>
      <c r="E21" s="10" t="s">
        <v>76</v>
      </c>
      <c r="F21" s="9">
        <v>14.68</v>
      </c>
      <c r="G21" s="11">
        <f t="shared" si="0"/>
        <v>513.79999999999995</v>
      </c>
    </row>
    <row r="22" spans="1:7">
      <c r="A22" s="58"/>
      <c r="B22" s="7">
        <v>7219</v>
      </c>
      <c r="C22" s="19" t="s">
        <v>88</v>
      </c>
      <c r="D22" s="9">
        <v>3</v>
      </c>
      <c r="E22" s="10" t="s">
        <v>13</v>
      </c>
      <c r="F22" s="9">
        <v>28.7</v>
      </c>
      <c r="G22" s="11">
        <f t="shared" si="0"/>
        <v>86.1</v>
      </c>
    </row>
    <row r="23" spans="1:7">
      <c r="A23" s="58"/>
      <c r="B23" s="7">
        <v>6092</v>
      </c>
      <c r="C23" s="19" t="s">
        <v>87</v>
      </c>
      <c r="D23" s="9">
        <v>0.1</v>
      </c>
      <c r="E23" s="10" t="s">
        <v>8</v>
      </c>
      <c r="F23" s="9">
        <v>24.18</v>
      </c>
      <c r="G23" s="11">
        <f t="shared" si="0"/>
        <v>2.4180000000000001</v>
      </c>
    </row>
    <row r="24" spans="1:7">
      <c r="A24" s="58"/>
      <c r="B24" s="7">
        <v>20247</v>
      </c>
      <c r="C24" s="19" t="s">
        <v>93</v>
      </c>
      <c r="D24" s="9">
        <v>2.5</v>
      </c>
      <c r="E24" s="10" t="s">
        <v>11</v>
      </c>
      <c r="F24" s="9">
        <v>6.61</v>
      </c>
      <c r="G24" s="11">
        <f t="shared" ref="G24" si="1">SUM(D24*F24)</f>
        <v>16.525000000000002</v>
      </c>
    </row>
    <row r="25" spans="1:7">
      <c r="A25" s="58"/>
      <c r="B25" s="7">
        <v>11587</v>
      </c>
      <c r="C25" s="19" t="s">
        <v>92</v>
      </c>
      <c r="D25" s="9">
        <v>12.5</v>
      </c>
      <c r="E25" s="10" t="s">
        <v>8</v>
      </c>
      <c r="F25" s="9">
        <v>34</v>
      </c>
      <c r="G25" s="11">
        <f t="shared" si="0"/>
        <v>425</v>
      </c>
    </row>
    <row r="26" spans="1:7" ht="15.75" thickBot="1">
      <c r="A26" s="59"/>
      <c r="B26" s="14"/>
      <c r="C26" s="13"/>
      <c r="D26" s="15"/>
      <c r="E26" s="55"/>
      <c r="F26" s="49" t="s">
        <v>9</v>
      </c>
      <c r="G26" s="53">
        <f>SUM(G12:G25)</f>
        <v>2152.9609999999998</v>
      </c>
    </row>
    <row r="27" spans="1:7" ht="16.5" thickBot="1">
      <c r="A27" s="57">
        <v>3</v>
      </c>
      <c r="B27" s="63"/>
      <c r="C27" s="48" t="s">
        <v>15</v>
      </c>
      <c r="D27" s="46"/>
      <c r="E27" s="45"/>
      <c r="F27" s="46"/>
      <c r="G27" s="47"/>
    </row>
    <row r="28" spans="1:7">
      <c r="A28" s="58"/>
      <c r="B28" s="7">
        <v>10554</v>
      </c>
      <c r="C28" s="19" t="s">
        <v>17</v>
      </c>
      <c r="D28" s="9">
        <v>3</v>
      </c>
      <c r="E28" s="10" t="s">
        <v>14</v>
      </c>
      <c r="F28" s="9">
        <v>50.44</v>
      </c>
      <c r="G28" s="11">
        <f t="shared" ref="G28:G30" si="2">SUM(D28*F28)</f>
        <v>151.32</v>
      </c>
    </row>
    <row r="29" spans="1:7" ht="22.5">
      <c r="A29" s="58"/>
      <c r="B29" s="86">
        <v>3090</v>
      </c>
      <c r="C29" s="87" t="s">
        <v>147</v>
      </c>
      <c r="D29" s="88">
        <v>6</v>
      </c>
      <c r="E29" s="91" t="s">
        <v>14</v>
      </c>
      <c r="F29" s="88">
        <v>23.85</v>
      </c>
      <c r="G29" s="23">
        <f t="shared" si="2"/>
        <v>143.10000000000002</v>
      </c>
    </row>
    <row r="30" spans="1:7">
      <c r="A30" s="58"/>
      <c r="B30" s="7">
        <v>2425</v>
      </c>
      <c r="C30" s="8" t="s">
        <v>19</v>
      </c>
      <c r="D30" s="9">
        <v>3</v>
      </c>
      <c r="E30" s="10" t="s">
        <v>14</v>
      </c>
      <c r="F30" s="9">
        <v>5.38</v>
      </c>
      <c r="G30" s="11">
        <f t="shared" si="2"/>
        <v>16.14</v>
      </c>
    </row>
    <row r="31" spans="1:7" ht="15.75" thickBot="1">
      <c r="A31" s="59"/>
      <c r="B31" s="14"/>
      <c r="C31" s="13"/>
      <c r="D31" s="15"/>
      <c r="E31" s="55"/>
      <c r="F31" s="49" t="s">
        <v>9</v>
      </c>
      <c r="G31" s="53">
        <f>SUM(G28:G30)</f>
        <v>310.56</v>
      </c>
    </row>
    <row r="32" spans="1:7" ht="16.5" thickBot="1">
      <c r="A32" s="57">
        <v>5</v>
      </c>
      <c r="B32" s="63"/>
      <c r="C32" s="48" t="s">
        <v>25</v>
      </c>
      <c r="D32" s="46"/>
      <c r="E32" s="45"/>
      <c r="F32" s="64"/>
      <c r="G32" s="47"/>
    </row>
    <row r="33" spans="1:7">
      <c r="A33" s="58"/>
      <c r="B33" s="7">
        <v>7288</v>
      </c>
      <c r="C33" s="19" t="s">
        <v>176</v>
      </c>
      <c r="D33" s="18">
        <v>36.549999999999997</v>
      </c>
      <c r="E33" s="7" t="s">
        <v>128</v>
      </c>
      <c r="F33" s="18">
        <v>18.43</v>
      </c>
      <c r="G33" s="11">
        <f>SUM(D33*F33)</f>
        <v>673.61649999999997</v>
      </c>
    </row>
    <row r="34" spans="1:7">
      <c r="A34" s="59"/>
      <c r="B34" s="14"/>
      <c r="C34" s="13"/>
      <c r="D34" s="15"/>
      <c r="E34" s="55"/>
      <c r="F34" s="49" t="s">
        <v>9</v>
      </c>
      <c r="G34" s="53">
        <f>SUM(G33:G33)</f>
        <v>673.61649999999997</v>
      </c>
    </row>
    <row r="35" spans="1:7" ht="15.75" thickBot="1">
      <c r="A35" s="62"/>
      <c r="B35" s="14"/>
      <c r="C35" s="13"/>
      <c r="D35" s="13"/>
      <c r="E35" s="30"/>
      <c r="F35" s="38"/>
      <c r="G35" s="39"/>
    </row>
    <row r="36" spans="1:7" ht="16.5" thickBot="1">
      <c r="A36" s="67"/>
      <c r="B36" s="68"/>
      <c r="C36" s="43"/>
      <c r="D36" s="46"/>
      <c r="E36" s="94" t="s">
        <v>71</v>
      </c>
      <c r="F36" s="104">
        <f>SUM(G26+G31+G34)</f>
        <v>3137.1374999999998</v>
      </c>
      <c r="G36" s="105"/>
    </row>
    <row r="37" spans="1:7">
      <c r="A37" s="41" t="s">
        <v>78</v>
      </c>
      <c r="B37" s="40"/>
      <c r="C37" s="40"/>
      <c r="E37" s="24"/>
    </row>
    <row r="38" spans="1:7" ht="15.75" thickBot="1">
      <c r="A38" s="106" t="s">
        <v>79</v>
      </c>
      <c r="B38" s="106"/>
      <c r="C38" s="106"/>
      <c r="D38" s="106"/>
      <c r="E38" s="106"/>
    </row>
    <row r="39" spans="1:7">
      <c r="A39" s="25"/>
      <c r="B39" s="27"/>
      <c r="C39" s="26"/>
      <c r="D39" s="26"/>
      <c r="E39" s="28"/>
      <c r="F39" s="26"/>
      <c r="G39" s="29"/>
    </row>
    <row r="40" spans="1:7">
      <c r="A40" s="12"/>
      <c r="B40" s="14"/>
      <c r="C40" s="13"/>
      <c r="D40" s="13"/>
      <c r="E40" s="30"/>
      <c r="F40" s="13"/>
      <c r="G40" s="31"/>
    </row>
    <row r="41" spans="1:7">
      <c r="A41" s="12"/>
      <c r="B41" s="14"/>
      <c r="C41" s="13"/>
      <c r="D41" s="13"/>
      <c r="E41" s="30"/>
      <c r="F41" s="13"/>
      <c r="G41" s="31"/>
    </row>
    <row r="42" spans="1:7">
      <c r="A42" s="12"/>
      <c r="B42" s="32" t="s">
        <v>206</v>
      </c>
      <c r="C42" s="13"/>
      <c r="D42" s="13" t="s">
        <v>73</v>
      </c>
      <c r="E42" s="30"/>
      <c r="F42" s="13"/>
      <c r="G42" s="31"/>
    </row>
    <row r="43" spans="1:7">
      <c r="A43" s="12"/>
      <c r="B43" s="14"/>
      <c r="C43" s="13"/>
      <c r="D43" s="13" t="s">
        <v>74</v>
      </c>
      <c r="E43" s="30"/>
      <c r="F43" s="13"/>
      <c r="G43" s="31"/>
    </row>
    <row r="44" spans="1:7" ht="15.75" thickBot="1">
      <c r="A44" s="33"/>
      <c r="B44" s="35"/>
      <c r="C44" s="34"/>
      <c r="D44" s="34"/>
      <c r="E44" s="36"/>
      <c r="F44" s="34"/>
      <c r="G44" s="37"/>
    </row>
  </sheetData>
  <mergeCells count="2">
    <mergeCell ref="F36:G36"/>
    <mergeCell ref="A38:E38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B10" sqref="B10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178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208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t="s">
        <v>119</v>
      </c>
      <c r="D12" s="9"/>
      <c r="E12" s="10"/>
      <c r="F12" s="9"/>
      <c r="G12" s="11"/>
    </row>
    <row r="13" spans="1:7">
      <c r="A13" s="58"/>
      <c r="B13" s="7">
        <v>10718</v>
      </c>
      <c r="C13" s="19" t="s">
        <v>84</v>
      </c>
      <c r="D13" s="9">
        <v>87.5</v>
      </c>
      <c r="E13" s="10" t="s">
        <v>14</v>
      </c>
      <c r="F13" s="9">
        <v>8.07</v>
      </c>
      <c r="G13" s="11">
        <f>SUM(D13*F13)</f>
        <v>706.125</v>
      </c>
    </row>
    <row r="14" spans="1:7">
      <c r="A14" s="58"/>
      <c r="B14" s="7">
        <v>5061</v>
      </c>
      <c r="C14" s="19" t="s">
        <v>94</v>
      </c>
      <c r="D14" s="9">
        <v>7.14</v>
      </c>
      <c r="E14" s="10" t="s">
        <v>11</v>
      </c>
      <c r="F14" s="9">
        <v>6.25</v>
      </c>
      <c r="G14" s="11">
        <f t="shared" ref="G14:G24" si="0">SUM(D14*F14)</f>
        <v>44.625</v>
      </c>
    </row>
    <row r="15" spans="1:7">
      <c r="A15" s="58"/>
      <c r="B15" s="7">
        <v>3283</v>
      </c>
      <c r="C15" s="19" t="s">
        <v>103</v>
      </c>
      <c r="D15" s="9">
        <v>42</v>
      </c>
      <c r="E15" s="10" t="s">
        <v>8</v>
      </c>
      <c r="F15" s="9">
        <v>11.1</v>
      </c>
      <c r="G15" s="11">
        <f t="shared" si="0"/>
        <v>466.2</v>
      </c>
    </row>
    <row r="16" spans="1:7">
      <c r="A16" s="58"/>
      <c r="B16" s="7">
        <v>20247</v>
      </c>
      <c r="C16" s="19" t="s">
        <v>93</v>
      </c>
      <c r="D16" s="9">
        <v>8.4</v>
      </c>
      <c r="E16" s="10" t="s">
        <v>11</v>
      </c>
      <c r="F16" s="9">
        <v>6.61</v>
      </c>
      <c r="G16" s="11">
        <f t="shared" si="0"/>
        <v>55.524000000000008</v>
      </c>
    </row>
    <row r="17" spans="1:7">
      <c r="A17" s="58"/>
      <c r="B17" s="7"/>
      <c r="C17" s="19" t="s">
        <v>179</v>
      </c>
      <c r="D17" s="9"/>
      <c r="E17" s="10"/>
      <c r="F17" s="9"/>
      <c r="G17" s="11">
        <f t="shared" si="0"/>
        <v>0</v>
      </c>
    </row>
    <row r="18" spans="1:7">
      <c r="A18" s="58"/>
      <c r="B18" s="7">
        <v>10566</v>
      </c>
      <c r="C18" s="19" t="s">
        <v>89</v>
      </c>
      <c r="D18" s="9">
        <v>48</v>
      </c>
      <c r="E18" s="10" t="s">
        <v>13</v>
      </c>
      <c r="F18" s="9">
        <v>5.85</v>
      </c>
      <c r="G18" s="11">
        <f t="shared" si="0"/>
        <v>280.79999999999995</v>
      </c>
    </row>
    <row r="19" spans="1:7">
      <c r="A19" s="58"/>
      <c r="B19" s="7">
        <v>1607</v>
      </c>
      <c r="C19" s="19" t="s">
        <v>134</v>
      </c>
      <c r="D19" s="9">
        <v>34.08</v>
      </c>
      <c r="E19" s="10" t="s">
        <v>76</v>
      </c>
      <c r="F19" s="9">
        <v>0.1</v>
      </c>
      <c r="G19" s="11">
        <f t="shared" si="0"/>
        <v>3.4079999999999999</v>
      </c>
    </row>
    <row r="20" spans="1:7">
      <c r="A20" s="58"/>
      <c r="B20" s="7">
        <v>4299</v>
      </c>
      <c r="C20" s="8" t="s">
        <v>135</v>
      </c>
      <c r="D20" s="9">
        <v>34.08</v>
      </c>
      <c r="E20" s="10" t="s">
        <v>76</v>
      </c>
      <c r="F20" s="9">
        <v>0.48</v>
      </c>
      <c r="G20" s="11">
        <f t="shared" si="0"/>
        <v>16.3584</v>
      </c>
    </row>
    <row r="21" spans="1:7">
      <c r="A21" s="58"/>
      <c r="B21" s="7">
        <v>7194</v>
      </c>
      <c r="C21" s="8" t="s">
        <v>166</v>
      </c>
      <c r="D21" s="9">
        <v>28</v>
      </c>
      <c r="E21" s="10" t="s">
        <v>76</v>
      </c>
      <c r="F21" s="9">
        <v>14.68</v>
      </c>
      <c r="G21" s="11">
        <f t="shared" si="0"/>
        <v>411.03999999999996</v>
      </c>
    </row>
    <row r="22" spans="1:7">
      <c r="A22" s="58"/>
      <c r="B22" s="7">
        <v>7219</v>
      </c>
      <c r="C22" s="19" t="s">
        <v>88</v>
      </c>
      <c r="D22" s="9">
        <v>4</v>
      </c>
      <c r="E22" s="10" t="s">
        <v>13</v>
      </c>
      <c r="F22" s="9">
        <v>28.7</v>
      </c>
      <c r="G22" s="11">
        <f t="shared" si="0"/>
        <v>114.8</v>
      </c>
    </row>
    <row r="23" spans="1:7">
      <c r="A23" s="58"/>
      <c r="B23" s="7">
        <v>6092</v>
      </c>
      <c r="C23" s="19" t="s">
        <v>87</v>
      </c>
      <c r="D23" s="9">
        <v>0.09</v>
      </c>
      <c r="E23" s="10" t="s">
        <v>8</v>
      </c>
      <c r="F23" s="9">
        <v>24.18</v>
      </c>
      <c r="G23" s="11">
        <f t="shared" si="0"/>
        <v>2.1761999999999997</v>
      </c>
    </row>
    <row r="24" spans="1:7">
      <c r="A24" s="58"/>
      <c r="B24" s="7">
        <v>11587</v>
      </c>
      <c r="C24" s="19" t="s">
        <v>92</v>
      </c>
      <c r="D24" s="9">
        <v>24</v>
      </c>
      <c r="E24" s="10" t="s">
        <v>8</v>
      </c>
      <c r="F24" s="9">
        <v>34</v>
      </c>
      <c r="G24" s="11">
        <f t="shared" si="0"/>
        <v>816</v>
      </c>
    </row>
    <row r="25" spans="1:7" ht="15.75" thickBot="1">
      <c r="A25" s="59"/>
      <c r="B25" s="14"/>
      <c r="C25" s="13"/>
      <c r="D25" s="15"/>
      <c r="E25" s="55"/>
      <c r="F25" s="49" t="s">
        <v>9</v>
      </c>
      <c r="G25" s="53">
        <f>SUM(G12:G24)</f>
        <v>2917.0565999999999</v>
      </c>
    </row>
    <row r="26" spans="1:7" ht="16.5" thickBot="1">
      <c r="A26" s="57">
        <v>3</v>
      </c>
      <c r="B26" s="63"/>
      <c r="C26" s="48" t="s">
        <v>15</v>
      </c>
      <c r="D26" s="46"/>
      <c r="E26" s="45"/>
      <c r="F26" s="46"/>
      <c r="G26" s="47"/>
    </row>
    <row r="27" spans="1:7">
      <c r="A27" s="58"/>
      <c r="B27" s="7">
        <v>3438</v>
      </c>
      <c r="C27" s="8" t="s">
        <v>16</v>
      </c>
      <c r="D27" s="9">
        <v>4.08</v>
      </c>
      <c r="E27" s="10" t="s">
        <v>8</v>
      </c>
      <c r="F27" s="9">
        <v>237.6</v>
      </c>
      <c r="G27" s="11">
        <f t="shared" ref="G27:G32" si="1">SUM(D27*F27)</f>
        <v>969.40800000000002</v>
      </c>
    </row>
    <row r="28" spans="1:7">
      <c r="A28" s="58"/>
      <c r="B28" s="7">
        <v>10554</v>
      </c>
      <c r="C28" s="19" t="s">
        <v>17</v>
      </c>
      <c r="D28" s="9">
        <v>5</v>
      </c>
      <c r="E28" s="10" t="s">
        <v>14</v>
      </c>
      <c r="F28" s="9">
        <v>50.44</v>
      </c>
      <c r="G28" s="11">
        <f t="shared" si="1"/>
        <v>252.2</v>
      </c>
    </row>
    <row r="29" spans="1:7" ht="22.5">
      <c r="A29" s="58"/>
      <c r="B29" s="86">
        <v>3090</v>
      </c>
      <c r="C29" s="87" t="s">
        <v>147</v>
      </c>
      <c r="D29" s="88">
        <v>5</v>
      </c>
      <c r="E29" s="91" t="s">
        <v>14</v>
      </c>
      <c r="F29" s="88">
        <v>23.85</v>
      </c>
      <c r="G29" s="23">
        <f t="shared" si="1"/>
        <v>119.25</v>
      </c>
    </row>
    <row r="30" spans="1:7">
      <c r="A30" s="58"/>
      <c r="B30" s="7">
        <v>20241</v>
      </c>
      <c r="C30" s="8" t="s">
        <v>20</v>
      </c>
      <c r="D30" s="9">
        <v>2</v>
      </c>
      <c r="E30" s="10" t="s">
        <v>6</v>
      </c>
      <c r="F30" s="9">
        <v>82.25</v>
      </c>
      <c r="G30" s="11">
        <f t="shared" si="1"/>
        <v>164.5</v>
      </c>
    </row>
    <row r="31" spans="1:7">
      <c r="A31" s="58"/>
      <c r="B31" s="7">
        <v>2425</v>
      </c>
      <c r="C31" s="8" t="s">
        <v>19</v>
      </c>
      <c r="D31" s="9">
        <v>12</v>
      </c>
      <c r="E31" s="10" t="s">
        <v>14</v>
      </c>
      <c r="F31" s="9">
        <v>5.38</v>
      </c>
      <c r="G31" s="11">
        <f t="shared" si="1"/>
        <v>64.56</v>
      </c>
    </row>
    <row r="32" spans="1:7">
      <c r="A32" s="96"/>
      <c r="B32" s="97">
        <v>72116</v>
      </c>
      <c r="C32" s="98" t="s">
        <v>75</v>
      </c>
      <c r="D32" s="9">
        <v>4.08</v>
      </c>
      <c r="E32" s="99" t="s">
        <v>8</v>
      </c>
      <c r="F32" s="102">
        <v>47.3</v>
      </c>
      <c r="G32" s="11">
        <f t="shared" si="1"/>
        <v>192.98399999999998</v>
      </c>
    </row>
    <row r="33" spans="1:7" ht="15.75" thickBot="1">
      <c r="A33" s="59"/>
      <c r="B33" s="14"/>
      <c r="C33" s="13"/>
      <c r="D33" s="15"/>
      <c r="E33" s="55"/>
      <c r="F33" s="49" t="s">
        <v>9</v>
      </c>
      <c r="G33" s="53">
        <f>SUM(G27:G32)</f>
        <v>1762.9019999999998</v>
      </c>
    </row>
    <row r="34" spans="1:7" ht="16.5" thickBot="1">
      <c r="A34" s="57">
        <v>5</v>
      </c>
      <c r="B34" s="63"/>
      <c r="C34" s="48" t="s">
        <v>25</v>
      </c>
      <c r="D34" s="46"/>
      <c r="E34" s="45"/>
      <c r="F34" s="64"/>
      <c r="G34" s="47"/>
    </row>
    <row r="35" spans="1:7">
      <c r="A35" s="58"/>
      <c r="B35" s="7">
        <v>7288</v>
      </c>
      <c r="C35" s="19" t="s">
        <v>180</v>
      </c>
      <c r="D35" s="18">
        <v>16.16</v>
      </c>
      <c r="E35" s="7" t="s">
        <v>128</v>
      </c>
      <c r="F35" s="18">
        <v>18.43</v>
      </c>
      <c r="G35" s="11">
        <f>SUM(D35*F35)</f>
        <v>297.8288</v>
      </c>
    </row>
    <row r="36" spans="1:7">
      <c r="A36" s="59"/>
      <c r="B36" s="14"/>
      <c r="C36" s="13"/>
      <c r="D36" s="15"/>
      <c r="E36" s="55"/>
      <c r="F36" s="49" t="s">
        <v>9</v>
      </c>
      <c r="G36" s="53">
        <f>SUM(G35:G35)</f>
        <v>297.8288</v>
      </c>
    </row>
    <row r="37" spans="1:7">
      <c r="A37" s="61"/>
      <c r="B37" s="14"/>
      <c r="C37" s="13"/>
      <c r="D37" s="13"/>
      <c r="E37" s="30"/>
      <c r="F37" s="38"/>
      <c r="G37" s="39"/>
    </row>
    <row r="38" spans="1:7" ht="15.75" thickBot="1">
      <c r="A38" s="62"/>
      <c r="B38" s="14"/>
      <c r="C38" s="13"/>
      <c r="D38" s="13"/>
      <c r="E38" s="30"/>
      <c r="F38" s="38"/>
      <c r="G38" s="39"/>
    </row>
    <row r="39" spans="1:7" ht="16.5" thickBot="1">
      <c r="A39" s="67"/>
      <c r="B39" s="68"/>
      <c r="C39" s="43"/>
      <c r="D39" s="46"/>
      <c r="E39" s="94" t="s">
        <v>71</v>
      </c>
      <c r="F39" s="104">
        <f>SUM(G25+G33+G36)</f>
        <v>4977.7874000000002</v>
      </c>
      <c r="G39" s="105"/>
    </row>
    <row r="40" spans="1:7">
      <c r="A40" s="41" t="s">
        <v>78</v>
      </c>
      <c r="B40" s="40"/>
      <c r="C40" s="40"/>
      <c r="E40" s="24"/>
    </row>
    <row r="41" spans="1:7" ht="15.75" thickBot="1">
      <c r="A41" s="106" t="s">
        <v>79</v>
      </c>
      <c r="B41" s="106"/>
      <c r="C41" s="106"/>
      <c r="D41" s="106"/>
      <c r="E41" s="106"/>
    </row>
    <row r="42" spans="1:7">
      <c r="A42" s="25"/>
      <c r="B42" s="27"/>
      <c r="C42" s="26"/>
      <c r="D42" s="26"/>
      <c r="E42" s="28"/>
      <c r="F42" s="26"/>
      <c r="G42" s="29"/>
    </row>
    <row r="43" spans="1:7">
      <c r="A43" s="12"/>
      <c r="B43" s="14"/>
      <c r="C43" s="13"/>
      <c r="D43" s="13"/>
      <c r="E43" s="30"/>
      <c r="F43" s="13"/>
      <c r="G43" s="31"/>
    </row>
    <row r="44" spans="1:7">
      <c r="A44" s="12"/>
      <c r="B44" s="14"/>
      <c r="C44" s="13"/>
      <c r="D44" s="13"/>
      <c r="E44" s="30"/>
      <c r="F44" s="13"/>
      <c r="G44" s="31"/>
    </row>
    <row r="45" spans="1:7">
      <c r="A45" s="12"/>
      <c r="B45" s="32" t="s">
        <v>206</v>
      </c>
      <c r="C45" s="13"/>
      <c r="D45" s="13" t="s">
        <v>73</v>
      </c>
      <c r="E45" s="30"/>
      <c r="F45" s="13"/>
      <c r="G45" s="31"/>
    </row>
    <row r="46" spans="1:7">
      <c r="A46" s="12"/>
      <c r="B46" s="14"/>
      <c r="C46" s="13"/>
      <c r="D46" s="13" t="s">
        <v>74</v>
      </c>
      <c r="E46" s="30"/>
      <c r="F46" s="13"/>
      <c r="G46" s="31"/>
    </row>
    <row r="47" spans="1:7" ht="15.75" thickBot="1">
      <c r="A47" s="33"/>
      <c r="B47" s="35"/>
      <c r="C47" s="34"/>
      <c r="D47" s="34"/>
      <c r="E47" s="36"/>
      <c r="F47" s="34"/>
      <c r="G47" s="37"/>
    </row>
  </sheetData>
  <mergeCells count="2">
    <mergeCell ref="F39:G39"/>
    <mergeCell ref="A41:E4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62"/>
  <sheetViews>
    <sheetView topLeftCell="A43" zoomScale="90" zoomScaleNormal="90" workbookViewId="0">
      <selection activeCell="D59" sqref="D59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181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208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s="19" t="s">
        <v>187</v>
      </c>
      <c r="D12" s="9">
        <v>70</v>
      </c>
      <c r="E12" s="10" t="s">
        <v>8</v>
      </c>
      <c r="F12" s="9"/>
      <c r="G12" s="11">
        <f t="shared" ref="G12:G18" si="0">SUM(D12*F12)</f>
        <v>0</v>
      </c>
    </row>
    <row r="13" spans="1:7">
      <c r="A13" s="58"/>
      <c r="B13" s="7">
        <v>1607</v>
      </c>
      <c r="C13" s="8" t="s">
        <v>134</v>
      </c>
      <c r="D13" s="9">
        <v>99.4</v>
      </c>
      <c r="E13" s="10" t="s">
        <v>76</v>
      </c>
      <c r="F13" s="9">
        <v>0.1</v>
      </c>
      <c r="G13" s="11">
        <f t="shared" si="0"/>
        <v>9.9400000000000013</v>
      </c>
    </row>
    <row r="14" spans="1:7">
      <c r="A14" s="58"/>
      <c r="B14" s="7">
        <v>4299</v>
      </c>
      <c r="C14" s="8" t="s">
        <v>135</v>
      </c>
      <c r="D14" s="9">
        <v>99.4</v>
      </c>
      <c r="E14" s="10" t="s">
        <v>76</v>
      </c>
      <c r="F14" s="9">
        <v>0.48</v>
      </c>
      <c r="G14" s="11">
        <f t="shared" si="0"/>
        <v>47.712000000000003</v>
      </c>
    </row>
    <row r="15" spans="1:7">
      <c r="A15" s="58"/>
      <c r="B15" s="7">
        <v>7194</v>
      </c>
      <c r="C15" s="8" t="s">
        <v>166</v>
      </c>
      <c r="D15" s="9">
        <v>36</v>
      </c>
      <c r="E15" s="10" t="s">
        <v>76</v>
      </c>
      <c r="F15" s="9">
        <v>14.68</v>
      </c>
      <c r="G15" s="11">
        <f t="shared" si="0"/>
        <v>528.48</v>
      </c>
    </row>
    <row r="16" spans="1:7">
      <c r="A16" s="58"/>
      <c r="B16" s="7">
        <v>6092</v>
      </c>
      <c r="C16" s="19" t="s">
        <v>87</v>
      </c>
      <c r="D16" s="9">
        <v>0.82</v>
      </c>
      <c r="E16" s="10" t="s">
        <v>8</v>
      </c>
      <c r="F16" s="9">
        <v>24.18</v>
      </c>
      <c r="G16" s="11">
        <f t="shared" si="0"/>
        <v>19.8276</v>
      </c>
    </row>
    <row r="17" spans="1:7">
      <c r="A17" s="58"/>
      <c r="B17" s="7">
        <v>20247</v>
      </c>
      <c r="C17" s="19" t="s">
        <v>93</v>
      </c>
      <c r="D17" s="9">
        <v>9.6</v>
      </c>
      <c r="E17" s="10" t="s">
        <v>11</v>
      </c>
      <c r="F17" s="9">
        <v>6.61</v>
      </c>
      <c r="G17" s="11">
        <f t="shared" ref="G17" si="1">SUM(D17*F17)</f>
        <v>63.456000000000003</v>
      </c>
    </row>
    <row r="18" spans="1:7">
      <c r="A18" s="58"/>
      <c r="B18" s="7">
        <v>11587</v>
      </c>
      <c r="C18" s="19" t="s">
        <v>92</v>
      </c>
      <c r="D18" s="9">
        <v>48</v>
      </c>
      <c r="E18" s="10" t="s">
        <v>8</v>
      </c>
      <c r="F18" s="9">
        <v>34</v>
      </c>
      <c r="G18" s="11">
        <f t="shared" si="0"/>
        <v>1632</v>
      </c>
    </row>
    <row r="19" spans="1:7" ht="15.75" thickBot="1">
      <c r="A19" s="59"/>
      <c r="B19" s="14"/>
      <c r="C19" s="13"/>
      <c r="D19" s="15"/>
      <c r="E19" s="55"/>
      <c r="F19" s="49" t="s">
        <v>9</v>
      </c>
      <c r="G19" s="53">
        <f>SUM(G12:G18)</f>
        <v>2301.4156000000003</v>
      </c>
    </row>
    <row r="20" spans="1:7" ht="16.5" thickBot="1">
      <c r="A20" s="57">
        <v>3</v>
      </c>
      <c r="B20" s="63"/>
      <c r="C20" s="48" t="s">
        <v>15</v>
      </c>
      <c r="D20" s="46"/>
      <c r="E20" s="45"/>
      <c r="F20" s="46"/>
      <c r="G20" s="47"/>
    </row>
    <row r="21" spans="1:7">
      <c r="A21" s="58"/>
      <c r="B21" s="7">
        <v>3423</v>
      </c>
      <c r="C21" s="8" t="s">
        <v>123</v>
      </c>
      <c r="D21" s="9">
        <v>0.3</v>
      </c>
      <c r="E21" s="10" t="s">
        <v>8</v>
      </c>
      <c r="F21" s="9">
        <v>194.4</v>
      </c>
      <c r="G21" s="11">
        <f t="shared" ref="G21:G28" si="2">SUM(D21*F21)</f>
        <v>58.32</v>
      </c>
    </row>
    <row r="22" spans="1:7">
      <c r="A22" s="58"/>
      <c r="B22" s="7">
        <v>3438</v>
      </c>
      <c r="C22" s="8" t="s">
        <v>16</v>
      </c>
      <c r="D22" s="9">
        <v>4.08</v>
      </c>
      <c r="E22" s="10" t="s">
        <v>8</v>
      </c>
      <c r="F22" s="9">
        <v>237.6</v>
      </c>
      <c r="G22" s="11">
        <f t="shared" si="2"/>
        <v>969.40800000000002</v>
      </c>
    </row>
    <row r="23" spans="1:7">
      <c r="A23" s="58"/>
      <c r="B23" s="7">
        <v>10554</v>
      </c>
      <c r="C23" s="19" t="s">
        <v>17</v>
      </c>
      <c r="D23" s="9">
        <v>1</v>
      </c>
      <c r="E23" s="10" t="s">
        <v>14</v>
      </c>
      <c r="F23" s="9">
        <v>50.44</v>
      </c>
      <c r="G23" s="11">
        <f t="shared" si="2"/>
        <v>50.44</v>
      </c>
    </row>
    <row r="24" spans="1:7" ht="22.5">
      <c r="A24" s="58"/>
      <c r="B24" s="86">
        <v>3090</v>
      </c>
      <c r="C24" s="87" t="s">
        <v>147</v>
      </c>
      <c r="D24" s="88">
        <v>1</v>
      </c>
      <c r="E24" s="91" t="s">
        <v>14</v>
      </c>
      <c r="F24" s="88">
        <v>23.85</v>
      </c>
      <c r="G24" s="23">
        <f t="shared" si="2"/>
        <v>23.85</v>
      </c>
    </row>
    <row r="25" spans="1:7">
      <c r="A25" s="58"/>
      <c r="B25" s="7">
        <v>20241</v>
      </c>
      <c r="C25" s="8" t="s">
        <v>20</v>
      </c>
      <c r="D25" s="9">
        <v>2</v>
      </c>
      <c r="E25" s="10" t="s">
        <v>6</v>
      </c>
      <c r="F25" s="9">
        <v>82.25</v>
      </c>
      <c r="G25" s="11">
        <f t="shared" si="2"/>
        <v>164.5</v>
      </c>
    </row>
    <row r="26" spans="1:7">
      <c r="A26" s="58"/>
      <c r="B26" s="7">
        <v>2425</v>
      </c>
      <c r="C26" s="8" t="s">
        <v>19</v>
      </c>
      <c r="D26" s="9">
        <v>3</v>
      </c>
      <c r="E26" s="10" t="s">
        <v>14</v>
      </c>
      <c r="F26" s="9">
        <v>5.38</v>
      </c>
      <c r="G26" s="11">
        <f t="shared" si="2"/>
        <v>16.14</v>
      </c>
    </row>
    <row r="27" spans="1:7">
      <c r="A27" s="58"/>
      <c r="B27" s="7">
        <v>20240</v>
      </c>
      <c r="C27" s="8" t="s">
        <v>125</v>
      </c>
      <c r="D27" s="9">
        <v>2</v>
      </c>
      <c r="E27" s="10" t="s">
        <v>6</v>
      </c>
      <c r="F27" s="9">
        <v>26.35</v>
      </c>
      <c r="G27" s="11">
        <f t="shared" si="2"/>
        <v>52.7</v>
      </c>
    </row>
    <row r="28" spans="1:7">
      <c r="A28" s="96"/>
      <c r="B28" s="97">
        <v>72116</v>
      </c>
      <c r="C28" s="98" t="s">
        <v>75</v>
      </c>
      <c r="D28" s="9">
        <v>4.08</v>
      </c>
      <c r="E28" s="10" t="s">
        <v>8</v>
      </c>
      <c r="F28" s="9">
        <v>26.35</v>
      </c>
      <c r="G28" s="11">
        <f t="shared" si="2"/>
        <v>107.50800000000001</v>
      </c>
    </row>
    <row r="29" spans="1:7" ht="15.75" thickBot="1">
      <c r="A29" s="59"/>
      <c r="B29" s="14"/>
      <c r="C29" s="13"/>
      <c r="D29" s="15"/>
      <c r="E29" s="55"/>
      <c r="F29" s="49" t="s">
        <v>9</v>
      </c>
      <c r="G29" s="53">
        <f>SUM(G21:G28)</f>
        <v>1442.8660000000002</v>
      </c>
    </row>
    <row r="30" spans="1:7" ht="16.5" thickBot="1">
      <c r="A30" s="57">
        <v>4</v>
      </c>
      <c r="B30" s="63"/>
      <c r="C30" s="48" t="s">
        <v>24</v>
      </c>
      <c r="D30" s="46"/>
      <c r="E30" s="45"/>
      <c r="F30" s="64"/>
      <c r="G30" s="47"/>
    </row>
    <row r="31" spans="1:7">
      <c r="A31" s="58"/>
      <c r="B31" s="7"/>
      <c r="C31" s="19" t="s">
        <v>182</v>
      </c>
      <c r="D31">
        <v>61.6</v>
      </c>
      <c r="E31" s="10" t="s">
        <v>8</v>
      </c>
      <c r="F31" s="9"/>
      <c r="G31" s="11"/>
    </row>
    <row r="32" spans="1:7">
      <c r="A32" s="58"/>
      <c r="B32" s="7"/>
      <c r="C32" s="8" t="s">
        <v>100</v>
      </c>
      <c r="D32" s="9"/>
      <c r="E32" s="10"/>
      <c r="F32" s="9"/>
      <c r="G32" s="11"/>
    </row>
    <row r="33" spans="1:7">
      <c r="A33" s="58"/>
      <c r="B33" s="7">
        <v>13284</v>
      </c>
      <c r="C33" t="s">
        <v>120</v>
      </c>
      <c r="D33" s="9">
        <v>56</v>
      </c>
      <c r="E33" s="10" t="s">
        <v>11</v>
      </c>
      <c r="F33" s="9">
        <v>0.39</v>
      </c>
      <c r="G33" s="11">
        <f t="shared" ref="G33:G35" si="3">SUM(D33*F33)</f>
        <v>21.84</v>
      </c>
    </row>
    <row r="34" spans="1:7">
      <c r="A34" s="58"/>
      <c r="B34" s="7">
        <v>1106</v>
      </c>
      <c r="C34" t="s">
        <v>96</v>
      </c>
      <c r="D34" s="9">
        <v>56</v>
      </c>
      <c r="E34" s="10" t="s">
        <v>11</v>
      </c>
      <c r="F34" s="9">
        <v>0.4</v>
      </c>
      <c r="G34" s="11">
        <f t="shared" si="3"/>
        <v>22.400000000000002</v>
      </c>
    </row>
    <row r="35" spans="1:7">
      <c r="A35" s="58"/>
      <c r="B35" s="7">
        <v>367</v>
      </c>
      <c r="C35" t="s">
        <v>97</v>
      </c>
      <c r="D35" s="9">
        <v>0.378</v>
      </c>
      <c r="E35" s="10" t="s">
        <v>90</v>
      </c>
      <c r="F35" s="9">
        <v>67</v>
      </c>
      <c r="G35" s="11">
        <f t="shared" si="3"/>
        <v>25.326000000000001</v>
      </c>
    </row>
    <row r="36" spans="1:7">
      <c r="A36" s="58"/>
      <c r="B36" s="7"/>
      <c r="C36" s="8"/>
      <c r="D36" s="18"/>
      <c r="E36" s="10"/>
      <c r="F36" s="9"/>
      <c r="G36" s="11"/>
    </row>
    <row r="37" spans="1:7">
      <c r="A37" s="58"/>
      <c r="B37" s="7">
        <v>5982</v>
      </c>
      <c r="C37" s="8" t="s">
        <v>126</v>
      </c>
      <c r="D37" s="18">
        <v>0.92400000000000004</v>
      </c>
      <c r="E37" s="10" t="s">
        <v>90</v>
      </c>
      <c r="F37" s="9"/>
      <c r="G37" s="11"/>
    </row>
    <row r="38" spans="1:7">
      <c r="A38" s="58"/>
      <c r="B38" s="7">
        <v>13284</v>
      </c>
      <c r="C38" t="s">
        <v>95</v>
      </c>
      <c r="D38" s="18">
        <v>168.16</v>
      </c>
      <c r="E38" s="10" t="s">
        <v>11</v>
      </c>
      <c r="F38" s="9">
        <v>0.39</v>
      </c>
      <c r="G38" s="11">
        <f t="shared" ref="G38:G40" si="4">SUM(D38*F38)</f>
        <v>65.582400000000007</v>
      </c>
    </row>
    <row r="39" spans="1:7">
      <c r="A39" s="58"/>
      <c r="B39" s="7">
        <v>1106</v>
      </c>
      <c r="C39" t="s">
        <v>96</v>
      </c>
      <c r="D39" s="18">
        <v>168.16</v>
      </c>
      <c r="E39" s="10" t="s">
        <v>11</v>
      </c>
      <c r="F39" s="9">
        <v>0.4</v>
      </c>
      <c r="G39" s="11">
        <f t="shared" si="4"/>
        <v>67.263999999999996</v>
      </c>
    </row>
    <row r="40" spans="1:7">
      <c r="A40" s="58"/>
      <c r="B40" s="7">
        <v>367</v>
      </c>
      <c r="C40" t="s">
        <v>97</v>
      </c>
      <c r="D40" s="18">
        <v>1.1200000000000001</v>
      </c>
      <c r="E40" s="10" t="s">
        <v>90</v>
      </c>
      <c r="F40" s="9">
        <v>67</v>
      </c>
      <c r="G40" s="11">
        <f t="shared" si="4"/>
        <v>75.040000000000006</v>
      </c>
    </row>
    <row r="41" spans="1:7">
      <c r="A41" s="58"/>
      <c r="B41" s="7"/>
      <c r="C41" s="8"/>
      <c r="D41" s="9"/>
      <c r="E41" s="10"/>
      <c r="F41" s="9"/>
      <c r="G41" s="11"/>
    </row>
    <row r="42" spans="1:7" ht="15.75" thickBot="1">
      <c r="A42" s="59"/>
      <c r="B42" s="14"/>
      <c r="C42" s="13"/>
      <c r="D42" s="15"/>
      <c r="E42" s="55"/>
      <c r="F42" s="49" t="s">
        <v>9</v>
      </c>
      <c r="G42" s="53">
        <f>SUM(G33:G40)</f>
        <v>277.45240000000001</v>
      </c>
    </row>
    <row r="43" spans="1:7" ht="16.5" thickBot="1">
      <c r="A43" s="57">
        <v>5</v>
      </c>
      <c r="B43" s="63"/>
      <c r="C43" s="48" t="s">
        <v>25</v>
      </c>
      <c r="D43" s="46"/>
      <c r="E43" s="45"/>
      <c r="F43" s="64"/>
      <c r="G43" s="47"/>
    </row>
    <row r="44" spans="1:7">
      <c r="A44" s="58"/>
      <c r="B44" s="7">
        <v>7288</v>
      </c>
      <c r="C44" s="19" t="s">
        <v>186</v>
      </c>
      <c r="D44" s="18">
        <v>37.33</v>
      </c>
      <c r="E44" s="7" t="s">
        <v>128</v>
      </c>
      <c r="F44" s="18">
        <v>18.43</v>
      </c>
      <c r="G44" s="11">
        <f>SUM(D44*F44)</f>
        <v>687.99189999999999</v>
      </c>
    </row>
    <row r="45" spans="1:7">
      <c r="A45" s="60"/>
      <c r="B45" s="20">
        <v>7345</v>
      </c>
      <c r="C45" s="6" t="s">
        <v>185</v>
      </c>
      <c r="D45" s="18">
        <v>10.472</v>
      </c>
      <c r="E45" s="20" t="s">
        <v>128</v>
      </c>
      <c r="F45" s="18">
        <v>12.64</v>
      </c>
      <c r="G45" s="11">
        <f>SUM(D45*F45)</f>
        <v>132.36608000000001</v>
      </c>
    </row>
    <row r="46" spans="1:7" ht="15.75" thickBot="1">
      <c r="A46" s="59"/>
      <c r="B46" s="14"/>
      <c r="C46" s="13"/>
      <c r="D46" s="15"/>
      <c r="E46" s="55"/>
      <c r="F46" s="49" t="s">
        <v>9</v>
      </c>
      <c r="G46" s="53">
        <f>SUM(G44:G45)</f>
        <v>820.35798</v>
      </c>
    </row>
    <row r="47" spans="1:7" ht="16.5" thickBot="1">
      <c r="A47" s="57">
        <v>6</v>
      </c>
      <c r="B47" s="63"/>
      <c r="C47" s="48" t="s">
        <v>82</v>
      </c>
      <c r="D47" s="46"/>
      <c r="E47" s="45"/>
      <c r="F47" s="64"/>
      <c r="G47" s="47"/>
    </row>
    <row r="48" spans="1:7">
      <c r="A48" s="60"/>
      <c r="B48" s="20"/>
      <c r="C48" s="6" t="s">
        <v>183</v>
      </c>
      <c r="D48" s="18">
        <v>4.08</v>
      </c>
      <c r="E48" s="20" t="s">
        <v>90</v>
      </c>
      <c r="F48" s="18"/>
      <c r="G48" s="11"/>
    </row>
    <row r="49" spans="1:7">
      <c r="A49" s="60"/>
      <c r="B49" s="7">
        <v>10511</v>
      </c>
      <c r="C49" s="19" t="s">
        <v>184</v>
      </c>
      <c r="D49" s="18">
        <v>1142.4000000000001</v>
      </c>
      <c r="E49" s="10" t="s">
        <v>11</v>
      </c>
      <c r="F49" s="9">
        <v>0.43</v>
      </c>
      <c r="G49" s="11">
        <f>SUM(D49*F49)</f>
        <v>491.23200000000003</v>
      </c>
    </row>
    <row r="50" spans="1:7">
      <c r="A50" s="60"/>
      <c r="B50" s="7">
        <v>370</v>
      </c>
      <c r="C50" s="8" t="s">
        <v>101</v>
      </c>
      <c r="D50" s="18">
        <v>3.26</v>
      </c>
      <c r="E50" s="10" t="s">
        <v>10</v>
      </c>
      <c r="F50" s="9">
        <v>71</v>
      </c>
      <c r="G50" s="11">
        <f t="shared" ref="G50:G51" si="5">SUM(D50*F50)</f>
        <v>231.45999999999998</v>
      </c>
    </row>
    <row r="51" spans="1:7">
      <c r="A51" s="60"/>
      <c r="B51" s="7">
        <v>4718</v>
      </c>
      <c r="C51" s="8" t="s">
        <v>102</v>
      </c>
      <c r="D51" s="18">
        <v>3.26</v>
      </c>
      <c r="E51" s="10" t="s">
        <v>10</v>
      </c>
      <c r="F51" s="9">
        <v>75.78</v>
      </c>
      <c r="G51" s="11">
        <f t="shared" si="5"/>
        <v>247.0428</v>
      </c>
    </row>
    <row r="52" spans="1:7">
      <c r="A52" s="59"/>
      <c r="B52" s="14"/>
      <c r="C52" s="13"/>
      <c r="D52" s="21"/>
      <c r="E52" s="55"/>
      <c r="F52" s="49" t="s">
        <v>9</v>
      </c>
      <c r="G52" s="53">
        <f>SUM(G49:G51)</f>
        <v>969.73479999999995</v>
      </c>
    </row>
    <row r="53" spans="1:7" ht="15.75" thickBot="1">
      <c r="A53" s="62"/>
      <c r="B53" s="14"/>
      <c r="C53" s="13"/>
      <c r="D53" s="13"/>
      <c r="E53" s="30"/>
      <c r="F53" s="38"/>
      <c r="G53" s="39"/>
    </row>
    <row r="54" spans="1:7" ht="16.5" thickBot="1">
      <c r="A54" s="67"/>
      <c r="B54" s="68"/>
      <c r="C54" s="43"/>
      <c r="D54" s="46"/>
      <c r="E54" s="94" t="s">
        <v>71</v>
      </c>
      <c r="F54" s="104">
        <f>SUM(G19+G29+G42+G52)</f>
        <v>4991.4688000000006</v>
      </c>
      <c r="G54" s="105"/>
    </row>
    <row r="55" spans="1:7">
      <c r="A55" s="41" t="s">
        <v>78</v>
      </c>
      <c r="B55" s="40"/>
      <c r="C55" s="40"/>
      <c r="E55" s="24"/>
    </row>
    <row r="56" spans="1:7" ht="15.75" thickBot="1">
      <c r="A56" s="106" t="s">
        <v>79</v>
      </c>
      <c r="B56" s="106"/>
      <c r="C56" s="106"/>
      <c r="D56" s="106"/>
      <c r="E56" s="106"/>
    </row>
    <row r="57" spans="1:7">
      <c r="A57" s="25"/>
      <c r="B57" s="27"/>
      <c r="C57" s="26"/>
      <c r="D57" s="26"/>
      <c r="E57" s="28"/>
      <c r="F57" s="26"/>
      <c r="G57" s="29"/>
    </row>
    <row r="58" spans="1:7">
      <c r="A58" s="12"/>
      <c r="B58" s="14"/>
      <c r="C58" s="13"/>
      <c r="D58" s="13"/>
      <c r="E58" s="30"/>
      <c r="F58" s="13"/>
      <c r="G58" s="31"/>
    </row>
    <row r="59" spans="1:7">
      <c r="A59" s="12"/>
      <c r="B59" s="14"/>
      <c r="C59" s="13"/>
      <c r="D59" s="13"/>
      <c r="E59" s="30"/>
      <c r="F59" s="13"/>
      <c r="G59" s="31"/>
    </row>
    <row r="60" spans="1:7">
      <c r="A60" s="12"/>
      <c r="B60" s="32" t="s">
        <v>206</v>
      </c>
      <c r="C60" s="13"/>
      <c r="D60" s="13" t="s">
        <v>73</v>
      </c>
      <c r="E60" s="30"/>
      <c r="F60" s="13"/>
      <c r="G60" s="31"/>
    </row>
    <row r="61" spans="1:7">
      <c r="A61" s="12"/>
      <c r="B61" s="14"/>
      <c r="C61" s="13"/>
      <c r="D61" s="13" t="s">
        <v>74</v>
      </c>
      <c r="E61" s="30"/>
      <c r="F61" s="13"/>
      <c r="G61" s="31"/>
    </row>
    <row r="62" spans="1:7" ht="15.75" thickBot="1">
      <c r="A62" s="33"/>
      <c r="B62" s="35"/>
      <c r="C62" s="34"/>
      <c r="D62" s="34"/>
      <c r="E62" s="36"/>
      <c r="F62" s="34"/>
      <c r="G62" s="37"/>
    </row>
  </sheetData>
  <mergeCells count="2">
    <mergeCell ref="F54:G54"/>
    <mergeCell ref="A56:E5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E38" sqref="E38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188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220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t="s">
        <v>119</v>
      </c>
      <c r="D12" s="9"/>
      <c r="E12" s="10"/>
      <c r="F12" s="9"/>
      <c r="G12" s="11"/>
    </row>
    <row r="13" spans="1:7">
      <c r="A13" s="58"/>
      <c r="B13" s="7">
        <v>10718</v>
      </c>
      <c r="C13" s="19" t="s">
        <v>84</v>
      </c>
      <c r="D13" s="9">
        <v>110</v>
      </c>
      <c r="E13" s="10" t="s">
        <v>14</v>
      </c>
      <c r="F13" s="9">
        <v>8.07</v>
      </c>
      <c r="G13" s="11">
        <f>SUM(D13*F13)</f>
        <v>887.7</v>
      </c>
    </row>
    <row r="14" spans="1:7">
      <c r="A14" s="58"/>
      <c r="B14" s="7">
        <v>5061</v>
      </c>
      <c r="C14" s="19" t="s">
        <v>94</v>
      </c>
      <c r="D14" s="9">
        <v>9.35</v>
      </c>
      <c r="E14" s="10" t="s">
        <v>11</v>
      </c>
      <c r="F14" s="9">
        <v>6.25</v>
      </c>
      <c r="G14" s="11">
        <f t="shared" ref="G14:G21" si="0">SUM(D14*F14)</f>
        <v>58.4375</v>
      </c>
    </row>
    <row r="15" spans="1:7">
      <c r="A15" s="58"/>
      <c r="B15" s="7"/>
      <c r="C15" s="19" t="s">
        <v>23</v>
      </c>
      <c r="D15" s="9">
        <v>56</v>
      </c>
      <c r="E15" s="10" t="s">
        <v>8</v>
      </c>
      <c r="F15" s="9"/>
      <c r="G15" s="11"/>
    </row>
    <row r="16" spans="1:7">
      <c r="A16" s="58"/>
      <c r="B16" s="7">
        <v>10566</v>
      </c>
      <c r="C16" s="19" t="s">
        <v>89</v>
      </c>
      <c r="D16" s="9">
        <v>65</v>
      </c>
      <c r="E16" s="7" t="s">
        <v>13</v>
      </c>
      <c r="F16" s="9">
        <v>5.85</v>
      </c>
      <c r="G16" s="11">
        <f t="shared" si="0"/>
        <v>380.25</v>
      </c>
    </row>
    <row r="17" spans="1:7">
      <c r="A17" s="58"/>
      <c r="B17" s="7">
        <v>1607</v>
      </c>
      <c r="C17" s="8" t="s">
        <v>85</v>
      </c>
      <c r="D17" s="9">
        <v>79</v>
      </c>
      <c r="E17" s="10" t="s">
        <v>76</v>
      </c>
      <c r="F17" s="9">
        <v>0.1</v>
      </c>
      <c r="G17" s="11">
        <f t="shared" si="0"/>
        <v>7.9</v>
      </c>
    </row>
    <row r="18" spans="1:7">
      <c r="A18" s="58"/>
      <c r="B18" s="7">
        <v>4299</v>
      </c>
      <c r="C18" s="8" t="s">
        <v>86</v>
      </c>
      <c r="D18" s="9">
        <v>79</v>
      </c>
      <c r="E18" s="10" t="s">
        <v>76</v>
      </c>
      <c r="F18" s="9">
        <v>0.48</v>
      </c>
      <c r="G18" s="11">
        <f t="shared" si="0"/>
        <v>37.92</v>
      </c>
    </row>
    <row r="19" spans="1:7">
      <c r="A19" s="58"/>
      <c r="B19" s="7">
        <v>7194</v>
      </c>
      <c r="C19" s="8" t="s">
        <v>122</v>
      </c>
      <c r="D19" s="9">
        <v>64</v>
      </c>
      <c r="E19" s="10" t="s">
        <v>76</v>
      </c>
      <c r="F19" s="9">
        <v>14.68</v>
      </c>
      <c r="G19" s="11">
        <f t="shared" si="0"/>
        <v>939.52</v>
      </c>
    </row>
    <row r="20" spans="1:7">
      <c r="A20" s="58"/>
      <c r="B20" s="7">
        <v>7219</v>
      </c>
      <c r="C20" s="19" t="s">
        <v>88</v>
      </c>
      <c r="D20" s="9">
        <v>7</v>
      </c>
      <c r="E20" s="10" t="s">
        <v>13</v>
      </c>
      <c r="F20" s="9">
        <v>28.7</v>
      </c>
      <c r="G20" s="11">
        <f t="shared" si="0"/>
        <v>200.9</v>
      </c>
    </row>
    <row r="21" spans="1:7">
      <c r="A21" s="58"/>
      <c r="B21" s="7">
        <v>11587</v>
      </c>
      <c r="C21" s="19" t="s">
        <v>92</v>
      </c>
      <c r="D21" s="9">
        <v>30</v>
      </c>
      <c r="E21" s="10" t="s">
        <v>8</v>
      </c>
      <c r="F21" s="9">
        <v>34</v>
      </c>
      <c r="G21" s="11">
        <f t="shared" si="0"/>
        <v>1020</v>
      </c>
    </row>
    <row r="22" spans="1:7" ht="15.75" thickBot="1">
      <c r="A22" s="59"/>
      <c r="B22" s="14"/>
      <c r="C22" s="13"/>
      <c r="D22" s="15"/>
      <c r="E22" s="55"/>
      <c r="F22" s="49" t="s">
        <v>9</v>
      </c>
      <c r="G22" s="53">
        <f>SUM(G12:G21)</f>
        <v>3532.6275000000001</v>
      </c>
    </row>
    <row r="23" spans="1:7" ht="16.5" thickBot="1">
      <c r="A23" s="57">
        <v>3</v>
      </c>
      <c r="B23" s="63"/>
      <c r="C23" s="48" t="s">
        <v>15</v>
      </c>
      <c r="D23" s="46"/>
      <c r="E23" s="45"/>
      <c r="F23" s="46"/>
      <c r="G23" s="47"/>
    </row>
    <row r="24" spans="1:7">
      <c r="A24" s="58"/>
      <c r="B24" s="7">
        <v>3438</v>
      </c>
      <c r="C24" s="8" t="s">
        <v>16</v>
      </c>
      <c r="D24" s="9">
        <v>4.08</v>
      </c>
      <c r="E24" s="10" t="s">
        <v>8</v>
      </c>
      <c r="F24" s="9">
        <v>237.6</v>
      </c>
      <c r="G24" s="11">
        <f t="shared" ref="G24:G30" si="1">SUM(D24*F24)</f>
        <v>969.40800000000002</v>
      </c>
    </row>
    <row r="25" spans="1:7">
      <c r="A25" s="58"/>
      <c r="B25" s="7">
        <v>10554</v>
      </c>
      <c r="C25" s="19" t="s">
        <v>17</v>
      </c>
      <c r="D25" s="9">
        <v>1</v>
      </c>
      <c r="E25" s="10" t="s">
        <v>14</v>
      </c>
      <c r="F25" s="9">
        <v>50.44</v>
      </c>
      <c r="G25" s="11">
        <f t="shared" si="1"/>
        <v>50.44</v>
      </c>
    </row>
    <row r="26" spans="1:7" ht="22.5">
      <c r="A26" s="58"/>
      <c r="B26" s="86">
        <v>3090</v>
      </c>
      <c r="C26" s="87" t="s">
        <v>147</v>
      </c>
      <c r="D26" s="88">
        <v>1</v>
      </c>
      <c r="E26" s="91" t="s">
        <v>14</v>
      </c>
      <c r="F26" s="88">
        <v>23.85</v>
      </c>
      <c r="G26" s="23">
        <f t="shared" si="1"/>
        <v>23.85</v>
      </c>
    </row>
    <row r="27" spans="1:7">
      <c r="A27" s="58"/>
      <c r="B27" s="7">
        <v>20241</v>
      </c>
      <c r="C27" s="8" t="s">
        <v>20</v>
      </c>
      <c r="D27" s="9">
        <v>2</v>
      </c>
      <c r="E27" s="10" t="s">
        <v>6</v>
      </c>
      <c r="F27" s="9">
        <v>82.25</v>
      </c>
      <c r="G27" s="11">
        <f t="shared" si="1"/>
        <v>164.5</v>
      </c>
    </row>
    <row r="28" spans="1:7">
      <c r="A28" s="58"/>
      <c r="B28" s="7">
        <v>2425</v>
      </c>
      <c r="C28" s="8" t="s">
        <v>19</v>
      </c>
      <c r="D28" s="9">
        <v>3</v>
      </c>
      <c r="E28" s="10" t="s">
        <v>14</v>
      </c>
      <c r="F28" s="9">
        <v>5.38</v>
      </c>
      <c r="G28" s="11">
        <f t="shared" si="1"/>
        <v>16.14</v>
      </c>
    </row>
    <row r="29" spans="1:7">
      <c r="A29" s="58"/>
      <c r="B29" s="7">
        <v>20240</v>
      </c>
      <c r="C29" s="8" t="s">
        <v>125</v>
      </c>
      <c r="D29" s="9">
        <v>2</v>
      </c>
      <c r="E29" s="10" t="s">
        <v>6</v>
      </c>
      <c r="F29" s="9">
        <v>26.35</v>
      </c>
      <c r="G29" s="11">
        <f t="shared" si="1"/>
        <v>52.7</v>
      </c>
    </row>
    <row r="30" spans="1:7">
      <c r="A30" s="58"/>
      <c r="B30" s="24">
        <v>72116</v>
      </c>
      <c r="C30" t="s">
        <v>75</v>
      </c>
      <c r="D30" s="9">
        <v>4.08</v>
      </c>
      <c r="E30" s="10" t="s">
        <v>8</v>
      </c>
      <c r="F30" s="9">
        <v>46.51</v>
      </c>
      <c r="G30" s="11">
        <f t="shared" si="1"/>
        <v>189.76079999999999</v>
      </c>
    </row>
    <row r="31" spans="1:7">
      <c r="A31" s="59"/>
      <c r="B31" s="14"/>
      <c r="C31" s="13"/>
      <c r="D31" s="15"/>
      <c r="E31" s="55"/>
      <c r="F31" s="49" t="s">
        <v>9</v>
      </c>
      <c r="G31" s="53">
        <f>SUM(G24:G30)</f>
        <v>1466.7988</v>
      </c>
    </row>
    <row r="32" spans="1:7" ht="15.75" thickBot="1">
      <c r="A32" s="62"/>
      <c r="B32" s="14"/>
      <c r="C32" s="13"/>
      <c r="D32" s="13"/>
      <c r="E32" s="30"/>
      <c r="F32" s="38"/>
      <c r="G32" s="39"/>
    </row>
    <row r="33" spans="1:7" ht="16.5" thickBot="1">
      <c r="A33" s="67"/>
      <c r="B33" s="68"/>
      <c r="C33" s="43"/>
      <c r="D33" s="46"/>
      <c r="E33" s="94" t="s">
        <v>71</v>
      </c>
      <c r="F33" s="104">
        <f>SUM(G22+G31)</f>
        <v>4999.4263000000001</v>
      </c>
      <c r="G33" s="105"/>
    </row>
    <row r="34" spans="1:7">
      <c r="A34" s="41" t="s">
        <v>78</v>
      </c>
      <c r="B34" s="40"/>
      <c r="C34" s="40"/>
      <c r="E34" s="24"/>
    </row>
    <row r="35" spans="1:7" ht="15.75" thickBot="1">
      <c r="A35" s="106" t="s">
        <v>79</v>
      </c>
      <c r="B35" s="106"/>
      <c r="C35" s="106"/>
      <c r="D35" s="106"/>
      <c r="E35" s="106"/>
    </row>
    <row r="36" spans="1:7">
      <c r="A36" s="25"/>
      <c r="B36" s="27"/>
      <c r="C36" s="26"/>
      <c r="D36" s="26"/>
      <c r="E36" s="28"/>
      <c r="F36" s="26"/>
      <c r="G36" s="29"/>
    </row>
    <row r="37" spans="1:7">
      <c r="A37" s="12"/>
      <c r="B37" s="14"/>
      <c r="C37" s="13"/>
      <c r="D37" s="13"/>
      <c r="E37" s="30"/>
      <c r="F37" s="13"/>
      <c r="G37" s="31"/>
    </row>
    <row r="38" spans="1:7">
      <c r="A38" s="12"/>
      <c r="B38" s="14"/>
      <c r="C38" s="13"/>
      <c r="D38" s="13"/>
      <c r="E38" s="30"/>
      <c r="F38" s="13"/>
      <c r="G38" s="31"/>
    </row>
    <row r="39" spans="1:7">
      <c r="A39" s="12"/>
      <c r="B39" s="32" t="s">
        <v>206</v>
      </c>
      <c r="C39" s="13"/>
      <c r="D39" s="13" t="s">
        <v>73</v>
      </c>
      <c r="E39" s="30"/>
      <c r="F39" s="13"/>
      <c r="G39" s="31"/>
    </row>
    <row r="40" spans="1:7">
      <c r="A40" s="12"/>
      <c r="B40" s="14"/>
      <c r="C40" s="13"/>
      <c r="D40" s="13" t="s">
        <v>74</v>
      </c>
      <c r="E40" s="30"/>
      <c r="F40" s="13"/>
      <c r="G40" s="31"/>
    </row>
    <row r="41" spans="1:7" ht="15.75" thickBot="1">
      <c r="A41" s="33"/>
      <c r="B41" s="35"/>
      <c r="C41" s="34"/>
      <c r="D41" s="34"/>
      <c r="E41" s="36"/>
      <c r="F41" s="34"/>
      <c r="G41" s="37"/>
    </row>
  </sheetData>
  <mergeCells count="2">
    <mergeCell ref="F33:G33"/>
    <mergeCell ref="A35:E35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23"/>
  <sheetViews>
    <sheetView workbookViewId="0">
      <selection activeCell="B10" sqref="B10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189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208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114</v>
      </c>
      <c r="D12" s="18">
        <v>3.52</v>
      </c>
      <c r="E12" s="10" t="s">
        <v>10</v>
      </c>
      <c r="F12" s="9"/>
      <c r="G12" s="11"/>
    </row>
    <row r="13" spans="1:7">
      <c r="A13" s="42"/>
      <c r="B13" s="7">
        <v>10511</v>
      </c>
      <c r="C13" s="8" t="s">
        <v>115</v>
      </c>
      <c r="D13" s="18">
        <v>139</v>
      </c>
      <c r="E13" s="10" t="s">
        <v>11</v>
      </c>
      <c r="F13" s="9">
        <v>0.43</v>
      </c>
      <c r="G13" s="11">
        <f>SUM(D13*F13)</f>
        <v>59.769999999999996</v>
      </c>
    </row>
    <row r="14" spans="1:7">
      <c r="A14" s="42"/>
      <c r="B14" s="7">
        <v>370</v>
      </c>
      <c r="C14" s="8" t="s">
        <v>101</v>
      </c>
      <c r="D14" s="18">
        <v>0.36</v>
      </c>
      <c r="E14" s="10" t="s">
        <v>10</v>
      </c>
      <c r="F14" s="9">
        <v>71</v>
      </c>
      <c r="G14" s="11">
        <f t="shared" ref="G14:G20" si="0">SUM(D14*F14)</f>
        <v>25.56</v>
      </c>
    </row>
    <row r="15" spans="1:7">
      <c r="A15" s="42"/>
      <c r="B15" s="7">
        <v>4718</v>
      </c>
      <c r="C15" s="8" t="s">
        <v>102</v>
      </c>
      <c r="D15" s="18">
        <v>0.36</v>
      </c>
      <c r="E15" s="10" t="s">
        <v>10</v>
      </c>
      <c r="F15" s="9">
        <v>75.78</v>
      </c>
      <c r="G15" s="11">
        <f t="shared" si="0"/>
        <v>27.280799999999999</v>
      </c>
    </row>
    <row r="16" spans="1:7">
      <c r="A16" s="42"/>
      <c r="B16" s="7">
        <v>6189</v>
      </c>
      <c r="C16" s="8" t="s">
        <v>116</v>
      </c>
      <c r="D16" s="18">
        <v>4.5599999999999996</v>
      </c>
      <c r="E16" s="10" t="s">
        <v>13</v>
      </c>
      <c r="F16" s="9">
        <v>6.05</v>
      </c>
      <c r="G16" s="11">
        <f t="shared" si="0"/>
        <v>27.587999999999997</v>
      </c>
    </row>
    <row r="17" spans="1:7">
      <c r="A17" s="42"/>
      <c r="B17" s="7">
        <v>5061</v>
      </c>
      <c r="C17" s="19" t="s">
        <v>94</v>
      </c>
      <c r="D17" s="18">
        <v>0.77</v>
      </c>
      <c r="E17" s="10" t="s">
        <v>11</v>
      </c>
      <c r="F17" s="9">
        <v>6.25</v>
      </c>
      <c r="G17" s="11">
        <f t="shared" si="0"/>
        <v>4.8125</v>
      </c>
    </row>
    <row r="18" spans="1:7">
      <c r="A18" s="42"/>
      <c r="B18" s="7">
        <v>33</v>
      </c>
      <c r="C18" s="8" t="s">
        <v>112</v>
      </c>
      <c r="D18" s="18">
        <v>12</v>
      </c>
      <c r="E18" s="10" t="s">
        <v>11</v>
      </c>
      <c r="F18" s="9">
        <v>3.68</v>
      </c>
      <c r="G18" s="11">
        <f t="shared" si="0"/>
        <v>44.160000000000004</v>
      </c>
    </row>
    <row r="19" spans="1:7">
      <c r="A19" s="42"/>
      <c r="B19" s="7">
        <v>32</v>
      </c>
      <c r="C19" s="8" t="s">
        <v>113</v>
      </c>
      <c r="D19" s="18">
        <v>3.8</v>
      </c>
      <c r="E19" s="10" t="s">
        <v>11</v>
      </c>
      <c r="F19" s="9">
        <v>3.92</v>
      </c>
      <c r="G19" s="11">
        <f t="shared" si="0"/>
        <v>14.895999999999999</v>
      </c>
    </row>
    <row r="20" spans="1:7">
      <c r="A20" s="42"/>
      <c r="B20" s="7">
        <v>141</v>
      </c>
      <c r="C20" s="8" t="s">
        <v>117</v>
      </c>
      <c r="D20" s="18">
        <v>2.2800000000000001E-2</v>
      </c>
      <c r="E20" s="10" t="s">
        <v>11</v>
      </c>
      <c r="F20" s="9">
        <v>9.48</v>
      </c>
      <c r="G20" s="11">
        <f t="shared" si="0"/>
        <v>0.21614400000000003</v>
      </c>
    </row>
    <row r="21" spans="1:7" ht="15.75" thickBot="1">
      <c r="A21" s="56"/>
      <c r="B21" s="14"/>
      <c r="C21" s="13"/>
      <c r="D21" s="15"/>
      <c r="E21" s="55"/>
      <c r="F21" s="49" t="s">
        <v>9</v>
      </c>
      <c r="G21" s="53">
        <f>SUM(G13:G20)</f>
        <v>204.283444</v>
      </c>
    </row>
    <row r="22" spans="1:7" ht="16.5" thickBot="1">
      <c r="A22" s="57">
        <v>2</v>
      </c>
      <c r="B22" s="63"/>
      <c r="C22" s="48" t="s">
        <v>81</v>
      </c>
      <c r="D22" s="46"/>
      <c r="E22" s="45"/>
      <c r="F22" s="46"/>
      <c r="G22" s="47"/>
    </row>
    <row r="23" spans="1:7">
      <c r="A23" s="58"/>
      <c r="C23" s="8" t="s">
        <v>118</v>
      </c>
    </row>
    <row r="24" spans="1:7">
      <c r="A24" s="58"/>
      <c r="B24" s="7"/>
      <c r="C24" s="8" t="s">
        <v>100</v>
      </c>
      <c r="D24" s="9">
        <v>0.17374999999999999</v>
      </c>
      <c r="E24" s="10" t="s">
        <v>90</v>
      </c>
      <c r="F24" s="9"/>
      <c r="G24" s="11"/>
    </row>
    <row r="25" spans="1:7">
      <c r="A25" s="58"/>
      <c r="B25" s="7"/>
      <c r="C25" s="8" t="s">
        <v>98</v>
      </c>
      <c r="D25" s="9">
        <v>0.20849999999999999</v>
      </c>
      <c r="E25" s="10" t="s">
        <v>90</v>
      </c>
      <c r="F25" s="9"/>
      <c r="G25" s="11"/>
    </row>
    <row r="26" spans="1:7">
      <c r="A26" s="58"/>
      <c r="B26" s="7">
        <v>13284</v>
      </c>
      <c r="C26" t="s">
        <v>120</v>
      </c>
      <c r="D26" s="9">
        <v>66</v>
      </c>
      <c r="E26" s="10" t="s">
        <v>11</v>
      </c>
      <c r="F26" s="9">
        <v>0.39</v>
      </c>
      <c r="G26" s="11">
        <f t="shared" ref="G26:G28" si="1">SUM(D26*F26)</f>
        <v>25.740000000000002</v>
      </c>
    </row>
    <row r="27" spans="1:7">
      <c r="A27" s="58"/>
      <c r="B27" s="7">
        <v>1106</v>
      </c>
      <c r="C27" t="s">
        <v>96</v>
      </c>
      <c r="D27" s="9">
        <v>66</v>
      </c>
      <c r="E27" s="10" t="s">
        <v>11</v>
      </c>
      <c r="F27" s="9">
        <v>0.4</v>
      </c>
      <c r="G27" s="11">
        <f t="shared" si="1"/>
        <v>26.400000000000002</v>
      </c>
    </row>
    <row r="28" spans="1:7">
      <c r="A28" s="58"/>
      <c r="B28" s="7">
        <v>367</v>
      </c>
      <c r="C28" t="s">
        <v>97</v>
      </c>
      <c r="D28" s="9">
        <v>0.25</v>
      </c>
      <c r="E28" s="10" t="s">
        <v>90</v>
      </c>
      <c r="F28" s="9">
        <v>67</v>
      </c>
      <c r="G28" s="11">
        <f t="shared" si="1"/>
        <v>16.75</v>
      </c>
    </row>
    <row r="29" spans="1:7">
      <c r="A29" s="58"/>
      <c r="B29" s="7"/>
      <c r="C29" t="s">
        <v>119</v>
      </c>
      <c r="D29" s="9">
        <v>69.599999999999994</v>
      </c>
      <c r="E29" s="10" t="s">
        <v>8</v>
      </c>
      <c r="F29" s="9"/>
      <c r="G29" s="11"/>
    </row>
    <row r="30" spans="1:7">
      <c r="A30" s="58"/>
      <c r="B30" s="7">
        <v>3283</v>
      </c>
      <c r="C30" s="19" t="s">
        <v>103</v>
      </c>
      <c r="D30" s="9">
        <v>69.599999999999994</v>
      </c>
      <c r="E30" s="10" t="s">
        <v>8</v>
      </c>
      <c r="F30" s="9">
        <v>11.1</v>
      </c>
      <c r="G30" s="11">
        <f t="shared" ref="G30:G39" si="2">SUM(D30*F30)</f>
        <v>772.56</v>
      </c>
    </row>
    <row r="31" spans="1:7">
      <c r="A31" s="58"/>
      <c r="B31" s="7">
        <v>20247</v>
      </c>
      <c r="C31" s="19" t="s">
        <v>93</v>
      </c>
      <c r="D31" s="9">
        <v>13.92</v>
      </c>
      <c r="E31" s="10" t="s">
        <v>11</v>
      </c>
      <c r="F31" s="9">
        <v>6.61</v>
      </c>
      <c r="G31" s="11">
        <f t="shared" si="2"/>
        <v>92.011200000000002</v>
      </c>
    </row>
    <row r="32" spans="1:7">
      <c r="A32" s="58"/>
      <c r="B32" s="7"/>
      <c r="C32" s="19" t="s">
        <v>121</v>
      </c>
      <c r="D32" s="9"/>
      <c r="E32" s="10"/>
      <c r="F32" s="9"/>
      <c r="G32" s="11">
        <f t="shared" si="2"/>
        <v>0</v>
      </c>
    </row>
    <row r="33" spans="1:7">
      <c r="A33" s="58"/>
      <c r="B33" s="7">
        <v>10566</v>
      </c>
      <c r="C33" s="19" t="s">
        <v>89</v>
      </c>
      <c r="D33" s="9">
        <v>6.4</v>
      </c>
      <c r="E33" s="10" t="s">
        <v>13</v>
      </c>
      <c r="F33" s="9">
        <v>5.85</v>
      </c>
      <c r="G33" s="11">
        <f t="shared" si="2"/>
        <v>37.44</v>
      </c>
    </row>
    <row r="34" spans="1:7">
      <c r="A34" s="58"/>
      <c r="B34" s="7">
        <v>1607</v>
      </c>
      <c r="C34" s="8" t="s">
        <v>85</v>
      </c>
      <c r="D34" s="9">
        <v>8</v>
      </c>
      <c r="E34" s="10" t="s">
        <v>76</v>
      </c>
      <c r="F34" s="9">
        <v>0.1</v>
      </c>
      <c r="G34" s="11">
        <f t="shared" si="2"/>
        <v>0.8</v>
      </c>
    </row>
    <row r="35" spans="1:7">
      <c r="A35" s="58"/>
      <c r="B35" s="7">
        <v>4299</v>
      </c>
      <c r="C35" s="19" t="s">
        <v>86</v>
      </c>
      <c r="D35" s="9">
        <v>8</v>
      </c>
      <c r="E35" s="10" t="s">
        <v>76</v>
      </c>
      <c r="F35" s="9">
        <v>0.48</v>
      </c>
      <c r="G35" s="11">
        <f t="shared" si="2"/>
        <v>3.84</v>
      </c>
    </row>
    <row r="36" spans="1:7">
      <c r="A36" s="58"/>
      <c r="B36" s="7">
        <v>7194</v>
      </c>
      <c r="C36" s="8" t="s">
        <v>122</v>
      </c>
      <c r="D36" s="9">
        <v>2</v>
      </c>
      <c r="E36" s="10" t="s">
        <v>76</v>
      </c>
      <c r="F36" s="9">
        <v>14.68</v>
      </c>
      <c r="G36" s="11">
        <f t="shared" si="2"/>
        <v>29.36</v>
      </c>
    </row>
    <row r="37" spans="1:7">
      <c r="A37" s="58"/>
      <c r="B37" s="7">
        <v>6092</v>
      </c>
      <c r="C37" s="19" t="s">
        <v>87</v>
      </c>
      <c r="D37" s="9">
        <v>0.82</v>
      </c>
      <c r="E37" s="10" t="s">
        <v>8</v>
      </c>
      <c r="F37" s="9">
        <v>24.18</v>
      </c>
      <c r="G37" s="11">
        <f t="shared" si="2"/>
        <v>19.8276</v>
      </c>
    </row>
    <row r="38" spans="1:7">
      <c r="A38" s="58"/>
      <c r="B38" s="7">
        <v>20247</v>
      </c>
      <c r="C38" s="19" t="s">
        <v>93</v>
      </c>
      <c r="D38" s="9">
        <v>9.5</v>
      </c>
      <c r="E38" s="10" t="s">
        <v>11</v>
      </c>
      <c r="F38" s="9">
        <v>6.61</v>
      </c>
      <c r="G38" s="11">
        <f t="shared" ref="G38" si="3">SUM(D38*F38)</f>
        <v>62.795000000000002</v>
      </c>
    </row>
    <row r="39" spans="1:7">
      <c r="A39" s="58"/>
      <c r="B39" s="7">
        <v>11587</v>
      </c>
      <c r="C39" s="19" t="s">
        <v>92</v>
      </c>
      <c r="D39" s="9">
        <v>47.5</v>
      </c>
      <c r="E39" s="10" t="s">
        <v>8</v>
      </c>
      <c r="F39" s="9">
        <v>34</v>
      </c>
      <c r="G39" s="11">
        <f t="shared" si="2"/>
        <v>1615</v>
      </c>
    </row>
    <row r="40" spans="1:7" ht="15.75" thickBot="1">
      <c r="A40" s="59"/>
      <c r="B40" s="14"/>
      <c r="C40" s="13"/>
      <c r="D40" s="15"/>
      <c r="E40" s="55"/>
      <c r="F40" s="49" t="s">
        <v>9</v>
      </c>
      <c r="G40" s="53">
        <f>SUM(G24:G39)</f>
        <v>2702.5237999999999</v>
      </c>
    </row>
    <row r="41" spans="1:7" ht="16.5" thickBot="1">
      <c r="A41" s="57">
        <v>3</v>
      </c>
      <c r="B41" s="63"/>
      <c r="C41" s="48" t="s">
        <v>15</v>
      </c>
      <c r="D41" s="46"/>
      <c r="E41" s="45"/>
      <c r="F41" s="46"/>
      <c r="G41" s="47"/>
    </row>
    <row r="42" spans="1:7">
      <c r="A42" s="58"/>
      <c r="B42" s="7">
        <v>3423</v>
      </c>
      <c r="C42" s="8" t="s">
        <v>123</v>
      </c>
      <c r="D42" s="9">
        <v>0.3</v>
      </c>
      <c r="E42" s="10" t="s">
        <v>8</v>
      </c>
      <c r="F42" s="9">
        <v>194.4</v>
      </c>
      <c r="G42" s="11">
        <f t="shared" ref="G42:G46" si="4">SUM(D42*F42)</f>
        <v>58.32</v>
      </c>
    </row>
    <row r="43" spans="1:7">
      <c r="A43" s="58"/>
      <c r="B43" s="7">
        <v>5020</v>
      </c>
      <c r="C43" s="8" t="s">
        <v>124</v>
      </c>
      <c r="D43" s="9">
        <v>1</v>
      </c>
      <c r="E43" s="10" t="s">
        <v>14</v>
      </c>
      <c r="F43" s="9">
        <v>79.69</v>
      </c>
      <c r="G43" s="11">
        <f t="shared" si="4"/>
        <v>79.69</v>
      </c>
    </row>
    <row r="44" spans="1:7">
      <c r="A44" s="58"/>
      <c r="B44" s="7">
        <v>3097</v>
      </c>
      <c r="C44" s="8" t="s">
        <v>18</v>
      </c>
      <c r="D44" s="9">
        <v>1</v>
      </c>
      <c r="E44" s="10" t="s">
        <v>14</v>
      </c>
      <c r="F44" s="9">
        <v>24.37</v>
      </c>
      <c r="G44" s="11">
        <f t="shared" si="4"/>
        <v>24.37</v>
      </c>
    </row>
    <row r="45" spans="1:7">
      <c r="A45" s="58"/>
      <c r="B45" s="7">
        <v>2425</v>
      </c>
      <c r="C45" s="8" t="s">
        <v>19</v>
      </c>
      <c r="D45" s="9">
        <v>3</v>
      </c>
      <c r="E45" s="10" t="s">
        <v>14</v>
      </c>
      <c r="F45" s="9">
        <v>5.38</v>
      </c>
      <c r="G45" s="11">
        <f t="shared" si="4"/>
        <v>16.14</v>
      </c>
    </row>
    <row r="46" spans="1:7">
      <c r="A46" s="58"/>
      <c r="B46" s="7">
        <v>20240</v>
      </c>
      <c r="C46" s="8" t="s">
        <v>125</v>
      </c>
      <c r="D46" s="9">
        <v>1</v>
      </c>
      <c r="E46" s="10" t="s">
        <v>6</v>
      </c>
      <c r="F46" s="9">
        <v>26.35</v>
      </c>
      <c r="G46" s="11">
        <f t="shared" si="4"/>
        <v>26.35</v>
      </c>
    </row>
    <row r="47" spans="1:7">
      <c r="A47" s="58"/>
      <c r="B47" s="7">
        <v>10500</v>
      </c>
      <c r="C47" s="8" t="s">
        <v>22</v>
      </c>
      <c r="D47" s="9">
        <v>0.3</v>
      </c>
      <c r="E47" s="10" t="s">
        <v>8</v>
      </c>
      <c r="F47" s="9">
        <v>40</v>
      </c>
      <c r="G47" s="11">
        <f>SUM(D47*F47)</f>
        <v>12</v>
      </c>
    </row>
    <row r="48" spans="1:7" ht="15.75" thickBot="1">
      <c r="A48" s="59"/>
      <c r="B48" s="14"/>
      <c r="C48" s="13"/>
      <c r="D48" s="15"/>
      <c r="E48" s="55"/>
      <c r="F48" s="49" t="s">
        <v>9</v>
      </c>
      <c r="G48" s="53">
        <f>SUM(G42:G47)</f>
        <v>216.86999999999998</v>
      </c>
    </row>
    <row r="49" spans="1:7" ht="16.5" thickBot="1">
      <c r="A49" s="57">
        <v>4</v>
      </c>
      <c r="B49" s="63"/>
      <c r="C49" s="48" t="s">
        <v>24</v>
      </c>
      <c r="D49" s="46"/>
      <c r="E49" s="45"/>
      <c r="F49" s="64"/>
      <c r="G49" s="47"/>
    </row>
    <row r="50" spans="1:7">
      <c r="A50" s="58"/>
      <c r="B50" s="7"/>
      <c r="C50" s="8" t="s">
        <v>100</v>
      </c>
      <c r="D50" s="9">
        <v>0.17374999999999999</v>
      </c>
      <c r="E50" s="10" t="s">
        <v>90</v>
      </c>
      <c r="F50" s="9"/>
      <c r="G50" s="11"/>
    </row>
    <row r="51" spans="1:7">
      <c r="A51" s="58"/>
      <c r="B51" s="7">
        <v>13284</v>
      </c>
      <c r="C51" t="s">
        <v>120</v>
      </c>
      <c r="D51" s="9">
        <v>3.61E-2</v>
      </c>
      <c r="E51" s="10" t="s">
        <v>11</v>
      </c>
      <c r="F51" s="9">
        <v>0.39</v>
      </c>
      <c r="G51" s="11">
        <f t="shared" ref="G51:G53" si="5">SUM(D51*F51)</f>
        <v>1.4079000000000001E-2</v>
      </c>
    </row>
    <row r="52" spans="1:7">
      <c r="A52" s="58"/>
      <c r="B52" s="7">
        <v>1106</v>
      </c>
      <c r="C52" t="s">
        <v>96</v>
      </c>
      <c r="D52" s="9">
        <v>0.04</v>
      </c>
      <c r="E52" s="10" t="s">
        <v>11</v>
      </c>
      <c r="F52" s="9">
        <v>0.4</v>
      </c>
      <c r="G52" s="11">
        <f t="shared" si="5"/>
        <v>1.6E-2</v>
      </c>
    </row>
    <row r="53" spans="1:7">
      <c r="A53" s="58"/>
      <c r="B53" s="7">
        <v>367</v>
      </c>
      <c r="C53" t="s">
        <v>97</v>
      </c>
      <c r="D53" s="9">
        <v>0.21</v>
      </c>
      <c r="E53" s="10" t="s">
        <v>90</v>
      </c>
      <c r="F53" s="9">
        <v>67</v>
      </c>
      <c r="G53" s="11">
        <f t="shared" si="5"/>
        <v>14.07</v>
      </c>
    </row>
    <row r="54" spans="1:7">
      <c r="A54" s="58"/>
      <c r="B54" s="7"/>
      <c r="C54" s="8"/>
      <c r="D54" s="18"/>
      <c r="E54" s="10"/>
      <c r="F54" s="9"/>
      <c r="G54" s="11"/>
    </row>
    <row r="55" spans="1:7">
      <c r="A55" s="58"/>
      <c r="B55" s="7">
        <v>5982</v>
      </c>
      <c r="C55" s="8" t="s">
        <v>126</v>
      </c>
      <c r="D55" s="18">
        <v>1.0425</v>
      </c>
      <c r="E55" s="10" t="s">
        <v>90</v>
      </c>
      <c r="F55" s="9"/>
      <c r="G55" s="11"/>
    </row>
    <row r="56" spans="1:7">
      <c r="A56" s="58"/>
      <c r="B56" s="7">
        <v>13284</v>
      </c>
      <c r="C56" t="s">
        <v>95</v>
      </c>
      <c r="D56" s="18">
        <v>190</v>
      </c>
      <c r="E56" s="10" t="s">
        <v>11</v>
      </c>
      <c r="F56" s="9">
        <v>0.39</v>
      </c>
      <c r="G56" s="11">
        <f t="shared" ref="G56:G58" si="6">SUM(D56*F56)</f>
        <v>74.100000000000009</v>
      </c>
    </row>
    <row r="57" spans="1:7">
      <c r="A57" s="58"/>
      <c r="B57" s="7">
        <v>1106</v>
      </c>
      <c r="C57" t="s">
        <v>96</v>
      </c>
      <c r="D57" s="18">
        <v>190</v>
      </c>
      <c r="E57" s="10" t="s">
        <v>11</v>
      </c>
      <c r="F57" s="9">
        <v>0.4</v>
      </c>
      <c r="G57" s="11">
        <f t="shared" si="6"/>
        <v>76</v>
      </c>
    </row>
    <row r="58" spans="1:7">
      <c r="A58" s="58"/>
      <c r="B58" s="7">
        <v>367</v>
      </c>
      <c r="C58" t="s">
        <v>97</v>
      </c>
      <c r="D58" s="18">
        <v>1.27</v>
      </c>
      <c r="E58" s="10" t="s">
        <v>90</v>
      </c>
      <c r="F58" s="9">
        <v>67</v>
      </c>
      <c r="G58" s="11">
        <f t="shared" si="6"/>
        <v>85.09</v>
      </c>
    </row>
    <row r="59" spans="1:7">
      <c r="A59" s="58"/>
      <c r="B59" s="7"/>
      <c r="C59" s="8"/>
      <c r="D59" s="9"/>
      <c r="E59" s="10"/>
      <c r="F59" s="9"/>
      <c r="G59" s="11"/>
    </row>
    <row r="60" spans="1:7" ht="15.75" thickBot="1">
      <c r="A60" s="59"/>
      <c r="B60" s="14"/>
      <c r="C60" s="13"/>
      <c r="D60" s="15"/>
      <c r="E60" s="55"/>
      <c r="F60" s="49" t="s">
        <v>9</v>
      </c>
      <c r="G60" s="53">
        <f>SUM(G51:G58)</f>
        <v>249.29007900000002</v>
      </c>
    </row>
    <row r="61" spans="1:7" ht="16.5" thickBot="1">
      <c r="A61" s="57">
        <v>5</v>
      </c>
      <c r="B61" s="63"/>
      <c r="C61" s="48" t="s">
        <v>25</v>
      </c>
      <c r="D61" s="46"/>
      <c r="E61" s="45"/>
      <c r="F61" s="64"/>
      <c r="G61" s="47"/>
    </row>
    <row r="62" spans="1:7">
      <c r="A62" s="58"/>
      <c r="B62" s="7">
        <v>7288</v>
      </c>
      <c r="C62" s="19" t="s">
        <v>129</v>
      </c>
      <c r="D62" s="18">
        <v>20</v>
      </c>
      <c r="E62" s="7" t="s">
        <v>128</v>
      </c>
      <c r="F62" s="18">
        <v>18.43</v>
      </c>
      <c r="G62" s="11">
        <f>SUM(D62*F62)</f>
        <v>368.6</v>
      </c>
    </row>
    <row r="63" spans="1:7" ht="15.75" thickBot="1">
      <c r="A63" s="59"/>
      <c r="B63" s="14"/>
      <c r="C63" s="13"/>
      <c r="D63" s="15"/>
      <c r="E63" s="55"/>
      <c r="F63" s="49" t="s">
        <v>9</v>
      </c>
      <c r="G63" s="53">
        <f>SUM(G62:G62)</f>
        <v>368.6</v>
      </c>
    </row>
    <row r="64" spans="1:7" ht="16.5" thickBot="1">
      <c r="A64" s="57">
        <v>7</v>
      </c>
      <c r="B64" s="63"/>
      <c r="C64" s="48" t="s">
        <v>83</v>
      </c>
      <c r="D64" s="65"/>
      <c r="E64" s="45"/>
      <c r="F64" s="64"/>
      <c r="G64" s="47"/>
    </row>
    <row r="65" spans="1:7">
      <c r="A65" s="60"/>
      <c r="B65" s="20" t="s">
        <v>12</v>
      </c>
      <c r="C65" s="6" t="s">
        <v>26</v>
      </c>
      <c r="D65" s="18">
        <v>1</v>
      </c>
      <c r="E65" s="20" t="s">
        <v>14</v>
      </c>
      <c r="F65" s="18">
        <v>139.9</v>
      </c>
      <c r="G65" s="11">
        <f t="shared" ref="G65:G104" si="7">SUM(D65*F65)</f>
        <v>139.9</v>
      </c>
    </row>
    <row r="66" spans="1:7">
      <c r="A66" s="60"/>
      <c r="B66" s="20">
        <v>11825</v>
      </c>
      <c r="C66" s="6" t="s">
        <v>27</v>
      </c>
      <c r="D66" s="18">
        <v>1</v>
      </c>
      <c r="E66" s="20" t="s">
        <v>14</v>
      </c>
      <c r="F66" s="18">
        <v>48.11</v>
      </c>
      <c r="G66" s="11">
        <f t="shared" si="7"/>
        <v>48.11</v>
      </c>
    </row>
    <row r="67" spans="1:7">
      <c r="A67" s="60"/>
      <c r="B67" s="20">
        <v>96</v>
      </c>
      <c r="C67" s="6" t="s">
        <v>28</v>
      </c>
      <c r="D67" s="18">
        <v>1</v>
      </c>
      <c r="E67" s="20" t="s">
        <v>14</v>
      </c>
      <c r="F67" s="18">
        <v>7.35</v>
      </c>
      <c r="G67" s="11">
        <f t="shared" si="7"/>
        <v>7.35</v>
      </c>
    </row>
    <row r="68" spans="1:7">
      <c r="A68" s="60"/>
      <c r="B68" s="20">
        <v>97</v>
      </c>
      <c r="C68" s="6" t="s">
        <v>29</v>
      </c>
      <c r="D68" s="18">
        <v>3</v>
      </c>
      <c r="E68" s="20" t="s">
        <v>14</v>
      </c>
      <c r="F68" s="18">
        <v>12.65</v>
      </c>
      <c r="G68" s="11">
        <f t="shared" si="7"/>
        <v>37.950000000000003</v>
      </c>
    </row>
    <row r="69" spans="1:7">
      <c r="A69" s="60"/>
      <c r="B69" s="20">
        <v>65</v>
      </c>
      <c r="C69" s="6" t="s">
        <v>30</v>
      </c>
      <c r="D69" s="18">
        <v>6</v>
      </c>
      <c r="E69" s="20" t="s">
        <v>14</v>
      </c>
      <c r="F69" s="18">
        <v>0.5</v>
      </c>
      <c r="G69" s="11">
        <f t="shared" si="7"/>
        <v>3</v>
      </c>
    </row>
    <row r="70" spans="1:7">
      <c r="A70" s="60"/>
      <c r="B70" s="20">
        <v>108</v>
      </c>
      <c r="C70" s="6" t="s">
        <v>31</v>
      </c>
      <c r="D70" s="18">
        <v>4</v>
      </c>
      <c r="E70" s="20" t="s">
        <v>14</v>
      </c>
      <c r="F70" s="18">
        <v>1.05</v>
      </c>
      <c r="G70" s="11">
        <f t="shared" si="7"/>
        <v>4.2</v>
      </c>
    </row>
    <row r="71" spans="1:7">
      <c r="A71" s="60"/>
      <c r="B71" s="20">
        <v>6005</v>
      </c>
      <c r="C71" s="6" t="s">
        <v>32</v>
      </c>
      <c r="D71" s="18">
        <v>2</v>
      </c>
      <c r="E71" s="20" t="s">
        <v>14</v>
      </c>
      <c r="F71" s="18">
        <v>58.25</v>
      </c>
      <c r="G71" s="11">
        <f t="shared" si="7"/>
        <v>116.5</v>
      </c>
    </row>
    <row r="72" spans="1:7">
      <c r="A72" s="60"/>
      <c r="B72" s="20">
        <v>20055</v>
      </c>
      <c r="C72" s="6" t="s">
        <v>33</v>
      </c>
      <c r="D72" s="18">
        <v>2</v>
      </c>
      <c r="E72" s="20" t="s">
        <v>14</v>
      </c>
      <c r="F72" s="18">
        <v>11.52</v>
      </c>
      <c r="G72" s="11">
        <f t="shared" si="7"/>
        <v>23.04</v>
      </c>
    </row>
    <row r="73" spans="1:7">
      <c r="A73" s="60"/>
      <c r="B73" s="20">
        <v>6024</v>
      </c>
      <c r="C73" s="6" t="s">
        <v>34</v>
      </c>
      <c r="D73" s="18">
        <v>1</v>
      </c>
      <c r="E73" s="20" t="s">
        <v>14</v>
      </c>
      <c r="F73" s="18">
        <v>57.55</v>
      </c>
      <c r="G73" s="11">
        <f t="shared" si="7"/>
        <v>57.55</v>
      </c>
    </row>
    <row r="74" spans="1:7">
      <c r="A74" s="60"/>
      <c r="B74" s="20">
        <v>9868</v>
      </c>
      <c r="C74" s="6" t="s">
        <v>35</v>
      </c>
      <c r="D74" s="18">
        <v>26.44</v>
      </c>
      <c r="E74" s="20" t="s">
        <v>13</v>
      </c>
      <c r="F74" s="18">
        <v>2.17</v>
      </c>
      <c r="G74" s="11">
        <f t="shared" si="7"/>
        <v>57.3748</v>
      </c>
    </row>
    <row r="75" spans="1:7">
      <c r="A75" s="60"/>
      <c r="B75" s="20">
        <v>9869</v>
      </c>
      <c r="C75" s="6" t="s">
        <v>36</v>
      </c>
      <c r="D75" s="18">
        <v>6.82</v>
      </c>
      <c r="E75" s="20" t="s">
        <v>13</v>
      </c>
      <c r="F75" s="18">
        <v>4.95</v>
      </c>
      <c r="G75" s="11">
        <f t="shared" si="7"/>
        <v>33.759</v>
      </c>
    </row>
    <row r="76" spans="1:7">
      <c r="A76" s="60"/>
      <c r="B76" s="20">
        <v>3529</v>
      </c>
      <c r="C76" s="6" t="s">
        <v>37</v>
      </c>
      <c r="D76" s="18">
        <v>11</v>
      </c>
      <c r="E76" s="20" t="s">
        <v>7</v>
      </c>
      <c r="F76" s="18">
        <v>0.43</v>
      </c>
      <c r="G76" s="11">
        <f t="shared" si="7"/>
        <v>4.7299999999999995</v>
      </c>
    </row>
    <row r="77" spans="1:7">
      <c r="A77" s="60"/>
      <c r="B77" s="20">
        <v>3536</v>
      </c>
      <c r="C77" s="6" t="s">
        <v>38</v>
      </c>
      <c r="D77" s="18">
        <v>2</v>
      </c>
      <c r="E77" s="20" t="s">
        <v>7</v>
      </c>
      <c r="F77" s="18">
        <v>1.1200000000000001</v>
      </c>
      <c r="G77" s="11">
        <f t="shared" si="7"/>
        <v>2.2400000000000002</v>
      </c>
    </row>
    <row r="78" spans="1:7">
      <c r="A78" s="60"/>
      <c r="B78" s="20">
        <v>3538</v>
      </c>
      <c r="C78" s="6" t="s">
        <v>39</v>
      </c>
      <c r="D78" s="18">
        <v>1</v>
      </c>
      <c r="E78" s="20" t="s">
        <v>7</v>
      </c>
      <c r="F78" s="18">
        <v>1.63</v>
      </c>
      <c r="G78" s="11">
        <f t="shared" si="7"/>
        <v>1.63</v>
      </c>
    </row>
    <row r="79" spans="1:7">
      <c r="A79" s="60"/>
      <c r="B79" s="20">
        <v>3522</v>
      </c>
      <c r="C79" s="6" t="s">
        <v>40</v>
      </c>
      <c r="D79" s="18">
        <v>3</v>
      </c>
      <c r="E79" s="20" t="s">
        <v>7</v>
      </c>
      <c r="F79" s="18">
        <v>1.63</v>
      </c>
      <c r="G79" s="11">
        <f t="shared" si="7"/>
        <v>4.8899999999999997</v>
      </c>
    </row>
    <row r="80" spans="1:7">
      <c r="A80" s="60"/>
      <c r="B80" s="20">
        <v>20147</v>
      </c>
      <c r="C80" s="6" t="s">
        <v>41</v>
      </c>
      <c r="D80" s="18">
        <v>2</v>
      </c>
      <c r="E80" s="20" t="s">
        <v>7</v>
      </c>
      <c r="F80" s="18">
        <v>3.69</v>
      </c>
      <c r="G80" s="11">
        <f t="shared" si="7"/>
        <v>7.38</v>
      </c>
    </row>
    <row r="81" spans="1:7">
      <c r="A81" s="60"/>
      <c r="B81" s="20">
        <v>3860</v>
      </c>
      <c r="C81" s="6" t="s">
        <v>42</v>
      </c>
      <c r="D81" s="18">
        <v>2</v>
      </c>
      <c r="E81" s="20" t="s">
        <v>7</v>
      </c>
      <c r="F81" s="18">
        <v>2.25</v>
      </c>
      <c r="G81" s="11">
        <f t="shared" si="7"/>
        <v>4.5</v>
      </c>
    </row>
    <row r="82" spans="1:7">
      <c r="A82" s="60"/>
      <c r="B82" s="20">
        <v>7140</v>
      </c>
      <c r="C82" s="6" t="s">
        <v>43</v>
      </c>
      <c r="D82" s="18">
        <v>1</v>
      </c>
      <c r="E82" s="20" t="s">
        <v>7</v>
      </c>
      <c r="F82" s="18">
        <v>1.94</v>
      </c>
      <c r="G82" s="11">
        <f t="shared" si="7"/>
        <v>1.94</v>
      </c>
    </row>
    <row r="83" spans="1:7">
      <c r="A83" s="60"/>
      <c r="B83" s="20">
        <v>7139</v>
      </c>
      <c r="C83" s="6" t="s">
        <v>44</v>
      </c>
      <c r="D83" s="18">
        <v>3</v>
      </c>
      <c r="E83" s="20" t="s">
        <v>7</v>
      </c>
      <c r="F83" s="18">
        <v>0.65</v>
      </c>
      <c r="G83" s="11">
        <f t="shared" si="7"/>
        <v>1.9500000000000002</v>
      </c>
    </row>
    <row r="84" spans="1:7">
      <c r="A84" s="60"/>
      <c r="B84" s="20">
        <v>7136</v>
      </c>
      <c r="C84" s="6" t="s">
        <v>45</v>
      </c>
      <c r="D84" s="18">
        <v>1</v>
      </c>
      <c r="E84" s="20" t="s">
        <v>7</v>
      </c>
      <c r="F84" s="18">
        <v>3.32</v>
      </c>
      <c r="G84" s="11">
        <f t="shared" si="7"/>
        <v>3.32</v>
      </c>
    </row>
    <row r="85" spans="1:7">
      <c r="A85" s="60"/>
      <c r="B85" s="20">
        <v>1956</v>
      </c>
      <c r="C85" s="6" t="s">
        <v>46</v>
      </c>
      <c r="D85" s="18">
        <v>3</v>
      </c>
      <c r="E85" s="20" t="s">
        <v>7</v>
      </c>
      <c r="F85" s="18">
        <v>1.59</v>
      </c>
      <c r="G85" s="11">
        <f t="shared" si="7"/>
        <v>4.7700000000000005</v>
      </c>
    </row>
    <row r="86" spans="1:7">
      <c r="A86" s="60"/>
      <c r="B86" s="20">
        <v>1957</v>
      </c>
      <c r="C86" s="6" t="s">
        <v>47</v>
      </c>
      <c r="D86" s="18">
        <v>2</v>
      </c>
      <c r="E86" s="20" t="s">
        <v>7</v>
      </c>
      <c r="F86" s="18">
        <v>3.44</v>
      </c>
      <c r="G86" s="11">
        <f t="shared" si="7"/>
        <v>6.88</v>
      </c>
    </row>
    <row r="87" spans="1:7">
      <c r="A87" s="60"/>
      <c r="B87" s="20">
        <v>829</v>
      </c>
      <c r="C87" s="6" t="s">
        <v>48</v>
      </c>
      <c r="D87" s="18">
        <v>1</v>
      </c>
      <c r="E87" s="20" t="s">
        <v>7</v>
      </c>
      <c r="F87" s="18">
        <v>0.42</v>
      </c>
      <c r="G87" s="11">
        <f t="shared" si="7"/>
        <v>0.42</v>
      </c>
    </row>
    <row r="88" spans="1:7">
      <c r="A88" s="60"/>
      <c r="B88" s="20">
        <v>6516</v>
      </c>
      <c r="C88" s="6" t="s">
        <v>49</v>
      </c>
      <c r="D88" s="18">
        <v>1.74</v>
      </c>
      <c r="E88" s="20" t="s">
        <v>13</v>
      </c>
      <c r="F88" s="18">
        <v>14.56</v>
      </c>
      <c r="G88" s="11">
        <f t="shared" si="7"/>
        <v>25.334400000000002</v>
      </c>
    </row>
    <row r="89" spans="1:7">
      <c r="A89" s="60"/>
      <c r="B89" s="20">
        <v>9838</v>
      </c>
      <c r="C89" s="6" t="s">
        <v>50</v>
      </c>
      <c r="D89" s="18">
        <v>8.99</v>
      </c>
      <c r="E89" s="20" t="s">
        <v>13</v>
      </c>
      <c r="F89" s="18">
        <v>4.37</v>
      </c>
      <c r="G89" s="11">
        <f t="shared" si="7"/>
        <v>39.286300000000004</v>
      </c>
    </row>
    <row r="90" spans="1:7">
      <c r="A90" s="60"/>
      <c r="B90" s="20">
        <v>20067</v>
      </c>
      <c r="C90" s="6" t="s">
        <v>51</v>
      </c>
      <c r="D90" s="18">
        <v>2.33</v>
      </c>
      <c r="E90" s="20" t="s">
        <v>13</v>
      </c>
      <c r="F90" s="18">
        <v>5.23</v>
      </c>
      <c r="G90" s="11">
        <f t="shared" si="7"/>
        <v>12.185900000000002</v>
      </c>
    </row>
    <row r="91" spans="1:7">
      <c r="A91" s="60"/>
      <c r="B91" s="20">
        <v>40777</v>
      </c>
      <c r="C91" s="6" t="s">
        <v>52</v>
      </c>
      <c r="D91" s="18">
        <v>1</v>
      </c>
      <c r="E91" s="20" t="s">
        <v>14</v>
      </c>
      <c r="F91" s="18">
        <v>27.16</v>
      </c>
      <c r="G91" s="11">
        <f t="shared" si="7"/>
        <v>27.16</v>
      </c>
    </row>
    <row r="92" spans="1:7">
      <c r="A92" s="60"/>
      <c r="B92" s="20">
        <v>72547</v>
      </c>
      <c r="C92" s="6" t="s">
        <v>53</v>
      </c>
      <c r="D92" s="18">
        <v>1</v>
      </c>
      <c r="E92" s="20" t="s">
        <v>14</v>
      </c>
      <c r="F92" s="18">
        <v>5.07</v>
      </c>
      <c r="G92" s="11">
        <f t="shared" si="7"/>
        <v>5.07</v>
      </c>
    </row>
    <row r="93" spans="1:7">
      <c r="A93" s="60"/>
      <c r="B93" s="20">
        <v>72544</v>
      </c>
      <c r="C93" s="6" t="s">
        <v>54</v>
      </c>
      <c r="D93" s="18">
        <v>2</v>
      </c>
      <c r="E93" s="20" t="s">
        <v>14</v>
      </c>
      <c r="F93" s="18">
        <v>9.8699999999999992</v>
      </c>
      <c r="G93" s="11">
        <f t="shared" si="7"/>
        <v>19.739999999999998</v>
      </c>
    </row>
    <row r="94" spans="1:7">
      <c r="A94" s="60"/>
      <c r="B94" s="20">
        <v>72541</v>
      </c>
      <c r="C94" s="6" t="s">
        <v>55</v>
      </c>
      <c r="D94" s="18">
        <v>1</v>
      </c>
      <c r="E94" s="20" t="s">
        <v>14</v>
      </c>
      <c r="F94" s="18">
        <v>18.829999999999998</v>
      </c>
      <c r="G94" s="11">
        <f t="shared" si="7"/>
        <v>18.829999999999998</v>
      </c>
    </row>
    <row r="95" spans="1:7">
      <c r="A95" s="60"/>
      <c r="B95" s="20">
        <v>20148</v>
      </c>
      <c r="C95" s="6" t="s">
        <v>56</v>
      </c>
      <c r="D95" s="18">
        <v>1</v>
      </c>
      <c r="E95" s="20" t="s">
        <v>14</v>
      </c>
      <c r="F95" s="18">
        <v>3.03</v>
      </c>
      <c r="G95" s="11">
        <f t="shared" si="7"/>
        <v>3.03</v>
      </c>
    </row>
    <row r="96" spans="1:7">
      <c r="A96" s="60"/>
      <c r="B96" s="20">
        <v>20149</v>
      </c>
      <c r="C96" s="6" t="s">
        <v>57</v>
      </c>
      <c r="D96" s="18">
        <v>3</v>
      </c>
      <c r="E96" s="20" t="s">
        <v>14</v>
      </c>
      <c r="F96" s="18">
        <v>4.6100000000000003</v>
      </c>
      <c r="G96" s="11">
        <f t="shared" si="7"/>
        <v>13.830000000000002</v>
      </c>
    </row>
    <row r="97" spans="1:7">
      <c r="A97" s="60"/>
      <c r="B97" s="20">
        <v>20155</v>
      </c>
      <c r="C97" s="6" t="s">
        <v>58</v>
      </c>
      <c r="D97" s="18">
        <v>5</v>
      </c>
      <c r="E97" s="20" t="s">
        <v>14</v>
      </c>
      <c r="F97" s="18">
        <v>5.27</v>
      </c>
      <c r="G97" s="11">
        <f t="shared" si="7"/>
        <v>26.349999999999998</v>
      </c>
    </row>
    <row r="98" spans="1:7">
      <c r="A98" s="60"/>
      <c r="B98" s="20">
        <v>10835</v>
      </c>
      <c r="C98" s="6" t="s">
        <v>59</v>
      </c>
      <c r="D98" s="18">
        <v>1</v>
      </c>
      <c r="E98" s="20" t="s">
        <v>14</v>
      </c>
      <c r="F98" s="18">
        <v>1.89</v>
      </c>
      <c r="G98" s="11">
        <f t="shared" si="7"/>
        <v>1.89</v>
      </c>
    </row>
    <row r="99" spans="1:7">
      <c r="A99" s="60"/>
      <c r="B99" s="20">
        <v>72774</v>
      </c>
      <c r="C99" s="6" t="s">
        <v>60</v>
      </c>
      <c r="D99" s="18">
        <v>1</v>
      </c>
      <c r="E99" s="20" t="s">
        <v>14</v>
      </c>
      <c r="F99" s="18">
        <v>22.52</v>
      </c>
      <c r="G99" s="11">
        <f t="shared" si="7"/>
        <v>22.52</v>
      </c>
    </row>
    <row r="100" spans="1:7">
      <c r="A100" s="60"/>
      <c r="B100" s="20">
        <v>3848</v>
      </c>
      <c r="C100" s="6" t="s">
        <v>61</v>
      </c>
      <c r="D100" s="18">
        <v>6</v>
      </c>
      <c r="E100" s="20" t="s">
        <v>14</v>
      </c>
      <c r="F100" s="18">
        <v>4.05</v>
      </c>
      <c r="G100" s="11">
        <f t="shared" si="7"/>
        <v>24.299999999999997</v>
      </c>
    </row>
    <row r="101" spans="1:7">
      <c r="A101" s="60"/>
      <c r="B101" s="20">
        <v>3893</v>
      </c>
      <c r="C101" s="6" t="s">
        <v>62</v>
      </c>
      <c r="D101" s="18">
        <v>2</v>
      </c>
      <c r="E101" s="20" t="s">
        <v>14</v>
      </c>
      <c r="F101" s="18">
        <v>12.96</v>
      </c>
      <c r="G101" s="11">
        <f t="shared" si="7"/>
        <v>25.92</v>
      </c>
    </row>
    <row r="102" spans="1:7">
      <c r="A102" s="60"/>
      <c r="B102" s="20">
        <v>20261</v>
      </c>
      <c r="C102" s="6" t="s">
        <v>63</v>
      </c>
      <c r="D102" s="18">
        <v>3</v>
      </c>
      <c r="E102" s="20" t="s">
        <v>14</v>
      </c>
      <c r="F102" s="18">
        <v>17.05</v>
      </c>
      <c r="G102" s="11">
        <f t="shared" si="7"/>
        <v>51.150000000000006</v>
      </c>
    </row>
    <row r="103" spans="1:7">
      <c r="A103" s="60"/>
      <c r="B103" s="20">
        <v>7097</v>
      </c>
      <c r="C103" s="6" t="s">
        <v>64</v>
      </c>
      <c r="D103" s="18">
        <v>1</v>
      </c>
      <c r="E103" s="20" t="s">
        <v>14</v>
      </c>
      <c r="F103" s="18">
        <v>3.88</v>
      </c>
      <c r="G103" s="11">
        <f t="shared" si="7"/>
        <v>3.88</v>
      </c>
    </row>
    <row r="104" spans="1:7">
      <c r="A104" s="60"/>
      <c r="B104" s="20">
        <v>9838</v>
      </c>
      <c r="C104" s="6" t="s">
        <v>65</v>
      </c>
      <c r="D104" s="18">
        <v>1</v>
      </c>
      <c r="E104" s="20" t="s">
        <v>14</v>
      </c>
      <c r="F104" s="18">
        <v>4.47</v>
      </c>
      <c r="G104" s="11">
        <f t="shared" si="7"/>
        <v>4.47</v>
      </c>
    </row>
    <row r="105" spans="1:7" ht="15.75" thickBot="1">
      <c r="A105" s="59"/>
      <c r="B105" s="14"/>
      <c r="C105" s="13"/>
      <c r="D105" s="15"/>
      <c r="E105" s="16"/>
      <c r="F105" s="49" t="s">
        <v>9</v>
      </c>
      <c r="G105" s="17">
        <f>SUM(G65:G104)</f>
        <v>898.33039999999994</v>
      </c>
    </row>
    <row r="106" spans="1:7" ht="16.5" thickBot="1">
      <c r="A106" s="57">
        <v>9</v>
      </c>
      <c r="B106" s="66"/>
      <c r="C106" s="48" t="s">
        <v>77</v>
      </c>
      <c r="D106" s="46"/>
      <c r="E106" s="45"/>
      <c r="F106" s="64"/>
      <c r="G106" s="47"/>
    </row>
    <row r="107" spans="1:7">
      <c r="A107" s="60"/>
      <c r="B107" s="20">
        <v>10422</v>
      </c>
      <c r="C107" s="6" t="s">
        <v>66</v>
      </c>
      <c r="D107" s="18">
        <v>1</v>
      </c>
      <c r="E107" s="20" t="s">
        <v>14</v>
      </c>
      <c r="F107" s="18">
        <v>207.73</v>
      </c>
      <c r="G107" s="11">
        <f>SUM(D107*F107)</f>
        <v>207.73</v>
      </c>
    </row>
    <row r="108" spans="1:7">
      <c r="A108" s="60"/>
      <c r="B108" s="20">
        <v>10425</v>
      </c>
      <c r="C108" s="6" t="s">
        <v>67</v>
      </c>
      <c r="D108" s="18">
        <v>1</v>
      </c>
      <c r="E108" s="20" t="s">
        <v>14</v>
      </c>
      <c r="F108" s="18">
        <v>37.11</v>
      </c>
      <c r="G108" s="11">
        <f>SUM(D108*F108)</f>
        <v>37.11</v>
      </c>
    </row>
    <row r="109" spans="1:7">
      <c r="A109" s="60"/>
      <c r="B109" s="20">
        <v>11822</v>
      </c>
      <c r="C109" s="6" t="s">
        <v>68</v>
      </c>
      <c r="D109" s="18">
        <v>1</v>
      </c>
      <c r="E109" s="20" t="s">
        <v>14</v>
      </c>
      <c r="F109" s="18">
        <v>6.84</v>
      </c>
      <c r="G109" s="11">
        <f>SUM(D109*F109)</f>
        <v>6.84</v>
      </c>
    </row>
    <row r="110" spans="1:7">
      <c r="A110" s="60"/>
      <c r="B110" s="20">
        <v>11831</v>
      </c>
      <c r="C110" s="6" t="s">
        <v>69</v>
      </c>
      <c r="D110" s="18">
        <v>2</v>
      </c>
      <c r="E110" s="20" t="s">
        <v>14</v>
      </c>
      <c r="F110" s="18">
        <v>6.54</v>
      </c>
      <c r="G110" s="11">
        <f>SUM(D110*F110)</f>
        <v>13.08</v>
      </c>
    </row>
    <row r="111" spans="1:7">
      <c r="A111" s="60"/>
      <c r="B111" s="20">
        <v>20266</v>
      </c>
      <c r="C111" s="6" t="s">
        <v>70</v>
      </c>
      <c r="D111" s="18">
        <v>1</v>
      </c>
      <c r="E111" s="20" t="s">
        <v>14</v>
      </c>
      <c r="F111" s="18">
        <v>34.36</v>
      </c>
      <c r="G111" s="11">
        <f>SUM(D111*F111)</f>
        <v>34.36</v>
      </c>
    </row>
    <row r="112" spans="1:7">
      <c r="A112" s="61"/>
      <c r="B112" s="14"/>
      <c r="C112" s="13"/>
      <c r="D112" s="50"/>
      <c r="E112" s="51"/>
      <c r="F112" s="52" t="s">
        <v>9</v>
      </c>
      <c r="G112" s="54">
        <f>SUM(G107:G111)</f>
        <v>299.12</v>
      </c>
    </row>
    <row r="113" spans="1:7">
      <c r="A113" s="61"/>
      <c r="B113" s="14"/>
      <c r="C113" s="13"/>
      <c r="D113" s="13"/>
      <c r="E113" s="30"/>
      <c r="F113" s="38"/>
      <c r="G113" s="39"/>
    </row>
    <row r="114" spans="1:7" ht="15.75" thickBot="1">
      <c r="A114" s="62"/>
      <c r="B114" s="14"/>
      <c r="C114" s="13"/>
      <c r="D114" s="13"/>
      <c r="E114" s="30"/>
      <c r="F114" s="38"/>
      <c r="G114" s="39"/>
    </row>
    <row r="115" spans="1:7" ht="16.5" thickBot="1">
      <c r="A115" s="67"/>
      <c r="B115" s="68"/>
      <c r="C115" s="43"/>
      <c r="D115" s="46"/>
      <c r="E115" s="94" t="s">
        <v>71</v>
      </c>
      <c r="F115" s="104">
        <f>SUM(G21+G40+G48+G60+G63+G105+G112)</f>
        <v>4939.0177229999999</v>
      </c>
      <c r="G115" s="105"/>
    </row>
    <row r="116" spans="1:7">
      <c r="A116" s="41" t="s">
        <v>78</v>
      </c>
      <c r="B116" s="40"/>
      <c r="C116" s="40"/>
      <c r="E116" s="24"/>
    </row>
    <row r="117" spans="1:7" ht="15.75" thickBot="1">
      <c r="A117" s="106" t="s">
        <v>79</v>
      </c>
      <c r="B117" s="106"/>
      <c r="C117" s="106"/>
      <c r="D117" s="106"/>
      <c r="E117" s="106"/>
    </row>
    <row r="118" spans="1:7">
      <c r="A118" s="25"/>
      <c r="B118" s="27"/>
      <c r="C118" s="26"/>
      <c r="D118" s="26"/>
      <c r="E118" s="28"/>
      <c r="F118" s="26"/>
      <c r="G118" s="29"/>
    </row>
    <row r="119" spans="1:7">
      <c r="A119" s="12"/>
      <c r="B119" s="14"/>
      <c r="C119" s="13"/>
      <c r="D119" s="13"/>
      <c r="E119" s="30"/>
      <c r="F119" s="13"/>
      <c r="G119" s="31"/>
    </row>
    <row r="120" spans="1:7">
      <c r="A120" s="12"/>
      <c r="B120" s="14"/>
      <c r="C120" s="13"/>
      <c r="D120" s="13"/>
      <c r="E120" s="30"/>
      <c r="F120" s="13"/>
      <c r="G120" s="31"/>
    </row>
    <row r="121" spans="1:7">
      <c r="A121" s="12"/>
      <c r="B121" s="32" t="s">
        <v>206</v>
      </c>
      <c r="C121" s="13"/>
      <c r="D121" s="13" t="s">
        <v>73</v>
      </c>
      <c r="E121" s="30"/>
      <c r="F121" s="13"/>
      <c r="G121" s="31"/>
    </row>
    <row r="122" spans="1:7">
      <c r="A122" s="12"/>
      <c r="B122" s="14"/>
      <c r="C122" s="13"/>
      <c r="D122" s="13" t="s">
        <v>74</v>
      </c>
      <c r="E122" s="30"/>
      <c r="F122" s="13"/>
      <c r="G122" s="31"/>
    </row>
    <row r="123" spans="1:7" ht="15.75" thickBot="1">
      <c r="A123" s="33"/>
      <c r="B123" s="35"/>
      <c r="C123" s="34"/>
      <c r="D123" s="34"/>
      <c r="E123" s="36"/>
      <c r="F123" s="34"/>
      <c r="G123" s="37"/>
    </row>
  </sheetData>
  <mergeCells count="2">
    <mergeCell ref="F115:G115"/>
    <mergeCell ref="A117:E11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5"/>
  <sheetViews>
    <sheetView topLeftCell="A10" workbookViewId="0">
      <selection activeCell="B29" sqref="B29:G32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  <col min="12" max="12" width="85.7109375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190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208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t="s">
        <v>119</v>
      </c>
      <c r="D12" s="9"/>
      <c r="E12" s="10"/>
      <c r="F12" s="9"/>
      <c r="G12" s="11"/>
    </row>
    <row r="13" spans="1:7">
      <c r="A13" s="58"/>
      <c r="B13" s="7">
        <v>10718</v>
      </c>
      <c r="C13" s="19" t="s">
        <v>84</v>
      </c>
      <c r="D13" s="9">
        <v>25</v>
      </c>
      <c r="E13" s="10" t="s">
        <v>14</v>
      </c>
      <c r="F13" s="9">
        <v>8.07</v>
      </c>
      <c r="G13" s="11">
        <f>SUM(D13*F13)</f>
        <v>201.75</v>
      </c>
    </row>
    <row r="14" spans="1:7">
      <c r="A14" s="58"/>
      <c r="B14" s="7">
        <v>5061</v>
      </c>
      <c r="C14" s="19" t="s">
        <v>94</v>
      </c>
      <c r="D14" s="9">
        <v>2.04</v>
      </c>
      <c r="E14" s="10" t="s">
        <v>11</v>
      </c>
      <c r="F14" s="9">
        <v>6.25</v>
      </c>
      <c r="G14" s="11">
        <f t="shared" ref="G14:G17" si="0">SUM(D14*F14)</f>
        <v>12.75</v>
      </c>
    </row>
    <row r="15" spans="1:7">
      <c r="A15" s="58"/>
      <c r="B15" s="7">
        <v>3283</v>
      </c>
      <c r="C15" s="19" t="s">
        <v>103</v>
      </c>
      <c r="D15" s="9">
        <v>46</v>
      </c>
      <c r="E15" s="10" t="s">
        <v>8</v>
      </c>
      <c r="F15" s="9">
        <v>11.1</v>
      </c>
      <c r="G15" s="11">
        <f t="shared" si="0"/>
        <v>510.59999999999997</v>
      </c>
    </row>
    <row r="16" spans="1:7">
      <c r="A16" s="58"/>
      <c r="B16" s="7">
        <v>20247</v>
      </c>
      <c r="C16" s="19" t="s">
        <v>93</v>
      </c>
      <c r="D16" s="9">
        <v>9.6</v>
      </c>
      <c r="E16" s="10" t="s">
        <v>11</v>
      </c>
      <c r="F16" s="9">
        <v>6.61</v>
      </c>
      <c r="G16" s="11">
        <f t="shared" ref="G16" si="1">SUM(D16*F16)</f>
        <v>63.456000000000003</v>
      </c>
    </row>
    <row r="17" spans="1:7">
      <c r="A17" s="58"/>
      <c r="B17" s="7">
        <v>11587</v>
      </c>
      <c r="C17" s="19" t="s">
        <v>92</v>
      </c>
      <c r="D17" s="9">
        <v>18</v>
      </c>
      <c r="E17" s="10" t="s">
        <v>8</v>
      </c>
      <c r="F17" s="9">
        <v>34</v>
      </c>
      <c r="G17" s="11">
        <f t="shared" si="0"/>
        <v>612</v>
      </c>
    </row>
    <row r="18" spans="1:7" ht="15.75" thickBot="1">
      <c r="A18" s="59"/>
      <c r="B18" s="14"/>
      <c r="C18" s="13"/>
      <c r="D18" s="15"/>
      <c r="E18" s="55"/>
      <c r="F18" s="49" t="s">
        <v>9</v>
      </c>
      <c r="G18" s="53">
        <f>SUM(G12:G17)</f>
        <v>1400.556</v>
      </c>
    </row>
    <row r="19" spans="1:7" ht="16.5" thickBot="1">
      <c r="A19" s="57">
        <v>3</v>
      </c>
      <c r="B19" s="63"/>
      <c r="C19" s="48" t="s">
        <v>15</v>
      </c>
      <c r="D19" s="46"/>
      <c r="E19" s="45"/>
      <c r="F19" s="46"/>
      <c r="G19" s="47"/>
    </row>
    <row r="20" spans="1:7">
      <c r="A20" s="58"/>
      <c r="B20" s="7">
        <v>3438</v>
      </c>
      <c r="C20" s="8" t="s">
        <v>16</v>
      </c>
      <c r="D20" s="9">
        <v>6.12</v>
      </c>
      <c r="E20" s="10" t="s">
        <v>8</v>
      </c>
      <c r="F20" s="9">
        <v>237.6</v>
      </c>
      <c r="G20" s="11">
        <f t="shared" ref="G20:G22" si="2">SUM(D20*F20)</f>
        <v>1454.1120000000001</v>
      </c>
    </row>
    <row r="21" spans="1:7">
      <c r="A21" s="58"/>
      <c r="B21" s="7">
        <v>20241</v>
      </c>
      <c r="C21" s="8" t="s">
        <v>20</v>
      </c>
      <c r="D21" s="9">
        <v>2</v>
      </c>
      <c r="E21" s="10" t="s">
        <v>6</v>
      </c>
      <c r="F21" s="9">
        <v>82.25</v>
      </c>
      <c r="G21" s="11">
        <f t="shared" si="2"/>
        <v>164.5</v>
      </c>
    </row>
    <row r="22" spans="1:7">
      <c r="A22" s="58"/>
      <c r="B22" s="24">
        <v>72116</v>
      </c>
      <c r="C22" t="s">
        <v>75</v>
      </c>
      <c r="D22" s="9">
        <v>4.08</v>
      </c>
      <c r="E22" s="24" t="s">
        <v>8</v>
      </c>
      <c r="F22">
        <v>47.3</v>
      </c>
      <c r="G22" s="11">
        <f t="shared" si="2"/>
        <v>192.98399999999998</v>
      </c>
    </row>
    <row r="23" spans="1:7" ht="15.75" thickBot="1">
      <c r="A23" s="59"/>
      <c r="B23" s="14"/>
      <c r="C23" s="13"/>
      <c r="D23" s="15"/>
      <c r="E23" s="55"/>
      <c r="F23" s="49" t="s">
        <v>9</v>
      </c>
      <c r="G23" s="53">
        <f>SUM(G20:G22)</f>
        <v>1811.596</v>
      </c>
    </row>
    <row r="24" spans="1:7" ht="16.5" thickBot="1">
      <c r="A24" s="57">
        <v>5</v>
      </c>
      <c r="B24" s="63"/>
      <c r="C24" s="48" t="s">
        <v>25</v>
      </c>
      <c r="D24" s="46"/>
      <c r="E24" s="45"/>
      <c r="F24" s="64"/>
      <c r="G24" s="47"/>
    </row>
    <row r="25" spans="1:7">
      <c r="A25" s="58"/>
      <c r="B25" s="7">
        <v>7288</v>
      </c>
      <c r="C25" s="19" t="s">
        <v>192</v>
      </c>
      <c r="D25" s="18">
        <v>26</v>
      </c>
      <c r="E25" s="7" t="s">
        <v>128</v>
      </c>
      <c r="F25" s="18">
        <v>18.43</v>
      </c>
      <c r="G25" s="11">
        <f>SUM(D25*F25)</f>
        <v>479.18</v>
      </c>
    </row>
    <row r="26" spans="1:7">
      <c r="A26" s="60"/>
      <c r="B26" s="20">
        <v>7345</v>
      </c>
      <c r="C26" s="6" t="s">
        <v>193</v>
      </c>
      <c r="D26" s="18">
        <v>4.8600000000000003</v>
      </c>
      <c r="E26" s="20" t="s">
        <v>128</v>
      </c>
      <c r="F26" s="18">
        <v>12.64</v>
      </c>
      <c r="G26" s="11">
        <f>SUM(D26*F26)</f>
        <v>61.430400000000006</v>
      </c>
    </row>
    <row r="27" spans="1:7" ht="15.75" thickBot="1">
      <c r="A27" s="59"/>
      <c r="B27" s="14"/>
      <c r="C27" s="13"/>
      <c r="D27" s="15"/>
      <c r="E27" s="55"/>
      <c r="F27" s="49" t="s">
        <v>9</v>
      </c>
      <c r="G27" s="53">
        <f>SUM(G25:G26)</f>
        <v>540.61040000000003</v>
      </c>
    </row>
    <row r="28" spans="1:7" ht="16.5" thickBot="1">
      <c r="A28" s="57">
        <v>6</v>
      </c>
      <c r="B28" s="63"/>
      <c r="C28" s="48" t="s">
        <v>82</v>
      </c>
      <c r="D28" s="46"/>
      <c r="E28" s="45"/>
      <c r="F28" s="64"/>
      <c r="G28" s="47"/>
    </row>
    <row r="29" spans="1:7">
      <c r="A29" s="60"/>
      <c r="C29" t="s">
        <v>191</v>
      </c>
      <c r="D29" s="18">
        <v>48</v>
      </c>
      <c r="E29" s="24" t="s">
        <v>158</v>
      </c>
    </row>
    <row r="30" spans="1:7">
      <c r="A30" s="60"/>
      <c r="B30" s="7">
        <v>5061</v>
      </c>
      <c r="C30" s="19" t="s">
        <v>94</v>
      </c>
      <c r="D30" s="18">
        <v>16</v>
      </c>
      <c r="E30" s="10" t="s">
        <v>11</v>
      </c>
      <c r="F30" s="9">
        <v>6.25</v>
      </c>
      <c r="G30" s="11">
        <f>SUM(D30*F30)</f>
        <v>100</v>
      </c>
    </row>
    <row r="31" spans="1:7">
      <c r="A31" s="60"/>
      <c r="B31" s="7">
        <v>10718</v>
      </c>
      <c r="C31" s="85" t="s">
        <v>145</v>
      </c>
      <c r="D31" s="18">
        <v>82</v>
      </c>
      <c r="E31" s="7" t="s">
        <v>14</v>
      </c>
      <c r="F31" s="9">
        <v>8.07</v>
      </c>
      <c r="G31" s="11">
        <f t="shared" ref="G31:G33" si="3">SUM(D31*F31)</f>
        <v>661.74</v>
      </c>
    </row>
    <row r="32" spans="1:7">
      <c r="A32" s="60"/>
      <c r="B32" s="7">
        <v>20213</v>
      </c>
      <c r="C32" s="85" t="s">
        <v>144</v>
      </c>
      <c r="D32" s="18">
        <v>21</v>
      </c>
      <c r="E32" s="7" t="s">
        <v>13</v>
      </c>
      <c r="F32" s="9">
        <v>16.36</v>
      </c>
      <c r="G32" s="11">
        <f t="shared" si="3"/>
        <v>343.56</v>
      </c>
    </row>
    <row r="33" spans="1:7" ht="22.5">
      <c r="A33" s="60"/>
      <c r="B33" s="86">
        <v>2794</v>
      </c>
      <c r="C33" s="87" t="s">
        <v>142</v>
      </c>
      <c r="D33" s="22">
        <v>22</v>
      </c>
      <c r="E33" s="86" t="s">
        <v>13</v>
      </c>
      <c r="F33" s="88">
        <v>10.42</v>
      </c>
      <c r="G33" s="23">
        <f t="shared" si="3"/>
        <v>229.24</v>
      </c>
    </row>
    <row r="34" spans="1:7">
      <c r="A34" s="59"/>
      <c r="B34" s="14"/>
      <c r="C34" s="13"/>
      <c r="D34" s="21"/>
      <c r="E34" s="55"/>
      <c r="F34" s="49" t="s">
        <v>9</v>
      </c>
      <c r="G34" s="53">
        <f>SUM(G31:G33)</f>
        <v>1234.54</v>
      </c>
    </row>
    <row r="35" spans="1:7">
      <c r="A35" s="61"/>
      <c r="B35" s="14"/>
      <c r="C35" s="13"/>
      <c r="D35" s="13"/>
      <c r="E35" s="30"/>
      <c r="F35" s="38"/>
      <c r="G35" s="39"/>
    </row>
    <row r="36" spans="1:7" ht="15.75" thickBot="1">
      <c r="A36" s="62"/>
      <c r="B36" s="14"/>
      <c r="C36" s="13"/>
      <c r="D36" s="13"/>
      <c r="E36" s="30"/>
      <c r="F36" s="38"/>
      <c r="G36" s="39"/>
    </row>
    <row r="37" spans="1:7" ht="16.5" thickBot="1">
      <c r="A37" s="67"/>
      <c r="B37" s="68"/>
      <c r="C37" s="43"/>
      <c r="D37" s="46"/>
      <c r="E37" s="94" t="s">
        <v>71</v>
      </c>
      <c r="F37" s="104">
        <f>SUM(G18+G23+G27+G34)</f>
        <v>4987.3024000000005</v>
      </c>
      <c r="G37" s="105"/>
    </row>
    <row r="38" spans="1:7">
      <c r="A38" s="41" t="s">
        <v>78</v>
      </c>
      <c r="B38" s="40"/>
      <c r="C38" s="40"/>
      <c r="E38" s="24"/>
    </row>
    <row r="39" spans="1:7" ht="15.75" thickBot="1">
      <c r="A39" s="106" t="s">
        <v>79</v>
      </c>
      <c r="B39" s="106"/>
      <c r="C39" s="106"/>
      <c r="D39" s="106"/>
      <c r="E39" s="106"/>
    </row>
    <row r="40" spans="1:7">
      <c r="A40" s="25"/>
      <c r="B40" s="27"/>
      <c r="C40" s="26"/>
      <c r="D40" s="26"/>
      <c r="E40" s="28"/>
      <c r="F40" s="26"/>
      <c r="G40" s="29"/>
    </row>
    <row r="41" spans="1:7">
      <c r="A41" s="12"/>
      <c r="B41" s="14"/>
      <c r="C41" s="13"/>
      <c r="D41" s="13"/>
      <c r="E41" s="30"/>
      <c r="F41" s="13"/>
      <c r="G41" s="31"/>
    </row>
    <row r="42" spans="1:7">
      <c r="A42" s="12"/>
      <c r="B42" s="14"/>
      <c r="C42" s="13"/>
      <c r="D42" s="13"/>
      <c r="E42" s="30"/>
      <c r="F42" s="13"/>
      <c r="G42" s="31"/>
    </row>
    <row r="43" spans="1:7">
      <c r="A43" s="12"/>
      <c r="B43" s="32" t="s">
        <v>206</v>
      </c>
      <c r="C43" s="13"/>
      <c r="D43" s="13" t="s">
        <v>73</v>
      </c>
      <c r="E43" s="30"/>
      <c r="F43" s="13"/>
      <c r="G43" s="31"/>
    </row>
    <row r="44" spans="1:7">
      <c r="A44" s="12"/>
      <c r="B44" s="14"/>
      <c r="C44" s="13"/>
      <c r="D44" s="13" t="s">
        <v>74</v>
      </c>
      <c r="E44" s="30"/>
      <c r="F44" s="13"/>
      <c r="G44" s="31"/>
    </row>
    <row r="45" spans="1:7" ht="15.75" thickBot="1">
      <c r="A45" s="33"/>
      <c r="B45" s="35"/>
      <c r="C45" s="34"/>
      <c r="D45" s="34"/>
      <c r="E45" s="36"/>
      <c r="F45" s="34"/>
      <c r="G45" s="37"/>
    </row>
  </sheetData>
  <mergeCells count="2">
    <mergeCell ref="F37:G37"/>
    <mergeCell ref="A39:E3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3"/>
  <sheetViews>
    <sheetView topLeftCell="A34" workbookViewId="0">
      <selection activeCell="E39" sqref="E39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194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208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t="s">
        <v>119</v>
      </c>
      <c r="D12" s="9"/>
      <c r="E12" s="10"/>
      <c r="F12" s="9"/>
      <c r="G12" s="11"/>
    </row>
    <row r="13" spans="1:7">
      <c r="A13" s="58"/>
      <c r="B13" s="7">
        <v>3283</v>
      </c>
      <c r="C13" s="19" t="s">
        <v>103</v>
      </c>
      <c r="D13" s="9">
        <v>71.5</v>
      </c>
      <c r="E13" s="10" t="s">
        <v>8</v>
      </c>
      <c r="F13" s="9">
        <v>11.1</v>
      </c>
      <c r="G13" s="11">
        <f t="shared" ref="G13:G23" si="0">SUM(D13*F13)</f>
        <v>793.65</v>
      </c>
    </row>
    <row r="14" spans="1:7">
      <c r="A14" s="58"/>
      <c r="B14" s="7">
        <v>20247</v>
      </c>
      <c r="C14" s="19" t="s">
        <v>93</v>
      </c>
      <c r="D14" s="9">
        <v>14.3</v>
      </c>
      <c r="E14" s="10" t="s">
        <v>11</v>
      </c>
      <c r="F14" s="9">
        <v>6.61</v>
      </c>
      <c r="G14" s="11">
        <f t="shared" si="0"/>
        <v>94.52300000000001</v>
      </c>
    </row>
    <row r="15" spans="1:7">
      <c r="A15" s="58"/>
      <c r="B15" s="7"/>
      <c r="C15" s="19" t="s">
        <v>91</v>
      </c>
      <c r="D15" s="9"/>
      <c r="E15" s="10"/>
      <c r="F15" s="9"/>
      <c r="G15" s="11">
        <f t="shared" si="0"/>
        <v>0</v>
      </c>
    </row>
    <row r="16" spans="1:7">
      <c r="A16" s="58"/>
      <c r="B16" s="7">
        <v>10566</v>
      </c>
      <c r="C16" s="19" t="s">
        <v>89</v>
      </c>
      <c r="D16" s="9">
        <v>75</v>
      </c>
      <c r="E16" s="10" t="s">
        <v>13</v>
      </c>
      <c r="F16" s="9">
        <v>5.85</v>
      </c>
      <c r="G16" s="11">
        <f t="shared" si="0"/>
        <v>438.75</v>
      </c>
    </row>
    <row r="17" spans="1:7">
      <c r="A17" s="58"/>
      <c r="B17" s="7">
        <v>1607</v>
      </c>
      <c r="C17" s="8" t="s">
        <v>85</v>
      </c>
      <c r="D17" s="9">
        <v>106</v>
      </c>
      <c r="E17" s="10" t="s">
        <v>76</v>
      </c>
      <c r="F17" s="9">
        <v>0.1</v>
      </c>
      <c r="G17" s="11">
        <f t="shared" si="0"/>
        <v>10.600000000000001</v>
      </c>
    </row>
    <row r="18" spans="1:7">
      <c r="A18" s="58"/>
      <c r="B18" s="7">
        <v>4299</v>
      </c>
      <c r="C18" s="8" t="s">
        <v>86</v>
      </c>
      <c r="D18" s="9">
        <v>106</v>
      </c>
      <c r="E18" s="10" t="s">
        <v>76</v>
      </c>
      <c r="F18" s="9">
        <v>0.48</v>
      </c>
      <c r="G18" s="11">
        <f t="shared" si="0"/>
        <v>50.879999999999995</v>
      </c>
    </row>
    <row r="19" spans="1:7">
      <c r="A19" s="58"/>
      <c r="B19" s="7">
        <v>7194</v>
      </c>
      <c r="C19" s="8" t="s">
        <v>122</v>
      </c>
      <c r="D19" s="9">
        <v>87</v>
      </c>
      <c r="E19" s="10" t="s">
        <v>76</v>
      </c>
      <c r="F19" s="9">
        <v>14.68</v>
      </c>
      <c r="G19" s="11">
        <f t="shared" si="0"/>
        <v>1277.1600000000001</v>
      </c>
    </row>
    <row r="20" spans="1:7">
      <c r="A20" s="58"/>
      <c r="B20" s="7">
        <v>7219</v>
      </c>
      <c r="C20" s="19" t="s">
        <v>88</v>
      </c>
      <c r="D20" s="9">
        <v>8</v>
      </c>
      <c r="E20" s="10" t="s">
        <v>13</v>
      </c>
      <c r="F20" s="9">
        <v>28.7</v>
      </c>
      <c r="G20" s="11">
        <f t="shared" si="0"/>
        <v>229.6</v>
      </c>
    </row>
    <row r="21" spans="1:7">
      <c r="A21" s="58"/>
      <c r="B21" s="7">
        <v>6092</v>
      </c>
      <c r="C21" s="19" t="s">
        <v>87</v>
      </c>
      <c r="D21" s="9">
        <v>0.24</v>
      </c>
      <c r="E21" s="10" t="s">
        <v>8</v>
      </c>
      <c r="F21" s="9">
        <v>24.18</v>
      </c>
      <c r="G21" s="11">
        <f t="shared" si="0"/>
        <v>5.8031999999999995</v>
      </c>
    </row>
    <row r="22" spans="1:7">
      <c r="A22" s="58"/>
      <c r="B22" s="7">
        <v>20247</v>
      </c>
      <c r="C22" s="19" t="s">
        <v>93</v>
      </c>
      <c r="D22" s="9">
        <v>7</v>
      </c>
      <c r="E22" s="10" t="s">
        <v>11</v>
      </c>
      <c r="F22" s="9">
        <v>6.61</v>
      </c>
      <c r="G22" s="11">
        <f t="shared" ref="G22" si="1">SUM(D22*F22)</f>
        <v>46.27</v>
      </c>
    </row>
    <row r="23" spans="1:7">
      <c r="A23" s="58"/>
      <c r="B23" s="7">
        <v>11587</v>
      </c>
      <c r="C23" s="19" t="s">
        <v>92</v>
      </c>
      <c r="D23" s="9">
        <v>35</v>
      </c>
      <c r="E23" s="10" t="s">
        <v>8</v>
      </c>
      <c r="F23" s="9">
        <v>34</v>
      </c>
      <c r="G23" s="11">
        <f t="shared" si="0"/>
        <v>1190</v>
      </c>
    </row>
    <row r="24" spans="1:7" ht="15.75" thickBot="1">
      <c r="A24" s="59"/>
      <c r="B24" s="14"/>
      <c r="C24" s="13"/>
      <c r="D24" s="15"/>
      <c r="E24" s="55"/>
      <c r="F24" s="49" t="s">
        <v>9</v>
      </c>
      <c r="G24" s="53">
        <f>SUM(G12:G23)</f>
        <v>4137.2361999999994</v>
      </c>
    </row>
    <row r="25" spans="1:7" ht="16.5" thickBot="1">
      <c r="A25" s="57">
        <v>3</v>
      </c>
      <c r="B25" s="63"/>
      <c r="C25" s="48" t="s">
        <v>15</v>
      </c>
      <c r="D25" s="46"/>
      <c r="E25" s="45"/>
      <c r="F25" s="46"/>
      <c r="G25" s="47"/>
    </row>
    <row r="26" spans="1:7">
      <c r="A26" s="58"/>
      <c r="B26" s="7">
        <v>3438</v>
      </c>
      <c r="C26" s="8" t="s">
        <v>16</v>
      </c>
      <c r="D26" s="9">
        <v>2.04</v>
      </c>
      <c r="E26" s="10" t="s">
        <v>8</v>
      </c>
      <c r="F26" s="9">
        <v>237.6</v>
      </c>
      <c r="G26" s="11">
        <f t="shared" ref="G26:G31" si="2">SUM(D26*F26)</f>
        <v>484.70400000000001</v>
      </c>
    </row>
    <row r="27" spans="1:7">
      <c r="A27" s="58"/>
      <c r="B27" s="7">
        <v>10554</v>
      </c>
      <c r="C27" s="19" t="s">
        <v>17</v>
      </c>
      <c r="D27" s="9">
        <v>2</v>
      </c>
      <c r="E27" s="10" t="s">
        <v>14</v>
      </c>
      <c r="F27" s="9">
        <v>50.44</v>
      </c>
      <c r="G27" s="11">
        <f t="shared" si="2"/>
        <v>100.88</v>
      </c>
    </row>
    <row r="28" spans="1:7" ht="22.5">
      <c r="A28" s="58"/>
      <c r="B28" s="86">
        <v>3090</v>
      </c>
      <c r="C28" s="87" t="s">
        <v>147</v>
      </c>
      <c r="D28" s="88">
        <v>2</v>
      </c>
      <c r="E28" s="91" t="s">
        <v>14</v>
      </c>
      <c r="F28" s="88">
        <v>23.85</v>
      </c>
      <c r="G28" s="23">
        <f t="shared" si="2"/>
        <v>47.7</v>
      </c>
    </row>
    <row r="29" spans="1:7">
      <c r="A29" s="58"/>
      <c r="B29" s="7">
        <v>20241</v>
      </c>
      <c r="C29" s="8" t="s">
        <v>20</v>
      </c>
      <c r="D29" s="9">
        <v>1</v>
      </c>
      <c r="E29" s="10" t="s">
        <v>6</v>
      </c>
      <c r="F29" s="9">
        <v>82.25</v>
      </c>
      <c r="G29" s="11">
        <f t="shared" si="2"/>
        <v>82.25</v>
      </c>
    </row>
    <row r="30" spans="1:7">
      <c r="A30" s="58"/>
      <c r="B30" s="7">
        <v>2425</v>
      </c>
      <c r="C30" s="8" t="s">
        <v>19</v>
      </c>
      <c r="D30" s="9">
        <v>1</v>
      </c>
      <c r="E30" s="10" t="s">
        <v>14</v>
      </c>
      <c r="F30" s="9">
        <v>5.38</v>
      </c>
      <c r="G30" s="11">
        <f t="shared" si="2"/>
        <v>5.38</v>
      </c>
    </row>
    <row r="31" spans="1:7">
      <c r="A31" s="58"/>
      <c r="B31">
        <v>72116</v>
      </c>
      <c r="C31" t="s">
        <v>75</v>
      </c>
      <c r="D31">
        <v>2.04</v>
      </c>
      <c r="E31" s="24" t="s">
        <v>8</v>
      </c>
      <c r="F31">
        <v>47.3</v>
      </c>
      <c r="G31" s="11">
        <f t="shared" si="2"/>
        <v>96.49199999999999</v>
      </c>
    </row>
    <row r="32" spans="1:7">
      <c r="A32" s="59"/>
      <c r="B32" s="14"/>
      <c r="C32" s="13"/>
      <c r="D32" s="15"/>
      <c r="E32" s="55"/>
      <c r="F32" s="49" t="s">
        <v>9</v>
      </c>
      <c r="G32" s="53">
        <f>SUM(G26:G31)</f>
        <v>817.40600000000006</v>
      </c>
    </row>
    <row r="33" spans="1:7">
      <c r="A33" s="61"/>
      <c r="B33" s="14"/>
      <c r="C33" s="13"/>
      <c r="D33" s="13"/>
      <c r="E33" s="30"/>
      <c r="F33" s="38"/>
      <c r="G33" s="39"/>
    </row>
    <row r="34" spans="1:7" ht="15.75" thickBot="1">
      <c r="A34" s="62"/>
      <c r="B34" s="14"/>
      <c r="C34" s="13"/>
      <c r="D34" s="13"/>
      <c r="E34" s="30"/>
      <c r="F34" s="38"/>
      <c r="G34" s="39"/>
    </row>
    <row r="35" spans="1:7" ht="16.5" thickBot="1">
      <c r="A35" s="67"/>
      <c r="B35" s="68"/>
      <c r="C35" s="43"/>
      <c r="D35" s="46"/>
      <c r="E35" s="94" t="s">
        <v>71</v>
      </c>
      <c r="F35" s="104">
        <f>SUM(G24+G32)</f>
        <v>4954.6421999999993</v>
      </c>
      <c r="G35" s="105"/>
    </row>
    <row r="36" spans="1:7">
      <c r="A36" s="41" t="s">
        <v>78</v>
      </c>
      <c r="B36" s="40"/>
      <c r="C36" s="40"/>
      <c r="E36" s="24"/>
    </row>
    <row r="37" spans="1:7" ht="15.75" thickBot="1">
      <c r="A37" s="106" t="s">
        <v>79</v>
      </c>
      <c r="B37" s="106"/>
      <c r="C37" s="106"/>
      <c r="D37" s="106"/>
      <c r="E37" s="106"/>
    </row>
    <row r="38" spans="1:7">
      <c r="A38" s="25"/>
      <c r="B38" s="27"/>
      <c r="C38" s="26"/>
      <c r="D38" s="26"/>
      <c r="E38" s="28"/>
      <c r="F38" s="26"/>
      <c r="G38" s="29"/>
    </row>
    <row r="39" spans="1:7">
      <c r="A39" s="12"/>
      <c r="B39" s="14"/>
      <c r="C39" s="13"/>
      <c r="D39" s="13"/>
      <c r="E39" s="30"/>
      <c r="F39" s="13"/>
      <c r="G39" s="31"/>
    </row>
    <row r="40" spans="1:7">
      <c r="A40" s="12"/>
      <c r="B40" s="14"/>
      <c r="C40" s="13"/>
      <c r="D40" s="13"/>
      <c r="E40" s="30"/>
      <c r="F40" s="13"/>
      <c r="G40" s="31"/>
    </row>
    <row r="41" spans="1:7">
      <c r="A41" s="12"/>
      <c r="B41" s="32" t="s">
        <v>206</v>
      </c>
      <c r="C41" s="13"/>
      <c r="D41" s="13" t="s">
        <v>73</v>
      </c>
      <c r="E41" s="30"/>
      <c r="F41" s="13"/>
      <c r="G41" s="31"/>
    </row>
    <row r="42" spans="1:7">
      <c r="A42" s="12"/>
      <c r="B42" s="14"/>
      <c r="C42" s="13"/>
      <c r="D42" s="13" t="s">
        <v>74</v>
      </c>
      <c r="E42" s="30"/>
      <c r="F42" s="13"/>
      <c r="G42" s="31"/>
    </row>
    <row r="43" spans="1:7" ht="15.75" thickBot="1">
      <c r="A43" s="33"/>
      <c r="B43" s="35"/>
      <c r="C43" s="34"/>
      <c r="D43" s="34"/>
      <c r="E43" s="36"/>
      <c r="F43" s="34"/>
      <c r="G43" s="37"/>
    </row>
  </sheetData>
  <mergeCells count="2">
    <mergeCell ref="F35:G35"/>
    <mergeCell ref="A37:E3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84"/>
  <sheetViews>
    <sheetView topLeftCell="A67" workbookViewId="0">
      <selection activeCell="E80" sqref="E80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195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208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196</v>
      </c>
      <c r="D12" s="18">
        <v>3.52</v>
      </c>
      <c r="E12" s="10" t="s">
        <v>10</v>
      </c>
      <c r="F12" s="9"/>
      <c r="G12" s="11"/>
    </row>
    <row r="13" spans="1:7">
      <c r="A13" s="42"/>
      <c r="B13" s="7">
        <v>10511</v>
      </c>
      <c r="C13" s="8" t="s">
        <v>115</v>
      </c>
      <c r="D13" s="18">
        <v>139</v>
      </c>
      <c r="E13" s="10" t="s">
        <v>11</v>
      </c>
      <c r="F13" s="9">
        <v>0.43</v>
      </c>
      <c r="G13" s="11">
        <f>SUM(D13*F13)</f>
        <v>59.769999999999996</v>
      </c>
    </row>
    <row r="14" spans="1:7">
      <c r="A14" s="42"/>
      <c r="B14" s="7">
        <v>370</v>
      </c>
      <c r="C14" s="8" t="s">
        <v>101</v>
      </c>
      <c r="D14" s="18">
        <v>0.36</v>
      </c>
      <c r="E14" s="10" t="s">
        <v>10</v>
      </c>
      <c r="F14" s="9">
        <v>71</v>
      </c>
      <c r="G14" s="11">
        <f t="shared" ref="G14:G20" si="0">SUM(D14*F14)</f>
        <v>25.56</v>
      </c>
    </row>
    <row r="15" spans="1:7">
      <c r="A15" s="42"/>
      <c r="B15" s="7">
        <v>4718</v>
      </c>
      <c r="C15" s="8" t="s">
        <v>102</v>
      </c>
      <c r="D15" s="18">
        <v>0.36</v>
      </c>
      <c r="E15" s="10" t="s">
        <v>10</v>
      </c>
      <c r="F15" s="9">
        <v>75.78</v>
      </c>
      <c r="G15" s="11">
        <f t="shared" si="0"/>
        <v>27.280799999999999</v>
      </c>
    </row>
    <row r="16" spans="1:7">
      <c r="A16" s="42"/>
      <c r="B16" s="7">
        <v>6189</v>
      </c>
      <c r="C16" s="8" t="s">
        <v>116</v>
      </c>
      <c r="D16" s="18">
        <v>4.5599999999999996</v>
      </c>
      <c r="E16" s="10" t="s">
        <v>13</v>
      </c>
      <c r="F16" s="9">
        <v>6.05</v>
      </c>
      <c r="G16" s="11">
        <f t="shared" si="0"/>
        <v>27.587999999999997</v>
      </c>
    </row>
    <row r="17" spans="1:7">
      <c r="A17" s="42"/>
      <c r="B17" s="7">
        <v>5061</v>
      </c>
      <c r="C17" s="19" t="s">
        <v>94</v>
      </c>
      <c r="D17" s="18">
        <v>0.77</v>
      </c>
      <c r="E17" s="10" t="s">
        <v>11</v>
      </c>
      <c r="F17" s="9">
        <v>6.25</v>
      </c>
      <c r="G17" s="11">
        <f t="shared" si="0"/>
        <v>4.8125</v>
      </c>
    </row>
    <row r="18" spans="1:7">
      <c r="A18" s="42"/>
      <c r="B18" s="7">
        <v>33</v>
      </c>
      <c r="C18" s="8" t="s">
        <v>112</v>
      </c>
      <c r="D18" s="18">
        <v>12</v>
      </c>
      <c r="E18" s="10" t="s">
        <v>11</v>
      </c>
      <c r="F18" s="9">
        <v>3.68</v>
      </c>
      <c r="G18" s="11">
        <f t="shared" si="0"/>
        <v>44.160000000000004</v>
      </c>
    </row>
    <row r="19" spans="1:7">
      <c r="A19" s="42"/>
      <c r="B19" s="7">
        <v>32</v>
      </c>
      <c r="C19" s="8" t="s">
        <v>113</v>
      </c>
      <c r="D19" s="18">
        <v>3.8</v>
      </c>
      <c r="E19" s="10" t="s">
        <v>11</v>
      </c>
      <c r="F19" s="9">
        <v>3.92</v>
      </c>
      <c r="G19" s="11">
        <f t="shared" si="0"/>
        <v>14.895999999999999</v>
      </c>
    </row>
    <row r="20" spans="1:7">
      <c r="A20" s="42"/>
      <c r="B20" s="7">
        <v>141</v>
      </c>
      <c r="C20" s="8" t="s">
        <v>117</v>
      </c>
      <c r="D20" s="18">
        <v>2.2800000000000001E-2</v>
      </c>
      <c r="E20" s="10" t="s">
        <v>11</v>
      </c>
      <c r="F20" s="9">
        <v>9.48</v>
      </c>
      <c r="G20" s="11">
        <f t="shared" si="0"/>
        <v>0.21614400000000003</v>
      </c>
    </row>
    <row r="21" spans="1:7" ht="15.75" thickBot="1">
      <c r="A21" s="56"/>
      <c r="B21" s="14"/>
      <c r="C21" s="13"/>
      <c r="D21" s="15"/>
      <c r="E21" s="55"/>
      <c r="F21" s="49" t="s">
        <v>9</v>
      </c>
      <c r="G21" s="53">
        <f>SUM(G13:G20)</f>
        <v>204.283444</v>
      </c>
    </row>
    <row r="22" spans="1:7" ht="16.5" thickBot="1">
      <c r="A22" s="57">
        <v>2</v>
      </c>
      <c r="B22" s="63"/>
      <c r="C22" s="48" t="s">
        <v>81</v>
      </c>
      <c r="D22" s="46"/>
      <c r="E22" s="45"/>
      <c r="F22" s="46"/>
      <c r="G22" s="47"/>
    </row>
    <row r="23" spans="1:7">
      <c r="A23" s="58"/>
      <c r="C23" s="8" t="s">
        <v>197</v>
      </c>
    </row>
    <row r="24" spans="1:7">
      <c r="A24" s="58"/>
      <c r="B24" s="7">
        <v>7267</v>
      </c>
      <c r="C24" s="8" t="s">
        <v>99</v>
      </c>
      <c r="D24" s="9">
        <v>574</v>
      </c>
      <c r="E24" s="10" t="s">
        <v>14</v>
      </c>
      <c r="F24" s="9">
        <v>0.44</v>
      </c>
      <c r="G24" s="11">
        <f>SUM(D24*F24)</f>
        <v>252.56</v>
      </c>
    </row>
    <row r="25" spans="1:7">
      <c r="A25" s="58"/>
      <c r="B25" s="7"/>
      <c r="C25" s="8" t="s">
        <v>100</v>
      </c>
      <c r="D25" s="9">
        <v>0.17374999999999999</v>
      </c>
      <c r="E25" s="10" t="s">
        <v>90</v>
      </c>
      <c r="F25" s="9"/>
      <c r="G25" s="11"/>
    </row>
    <row r="26" spans="1:7">
      <c r="A26" s="58"/>
      <c r="B26" s="7"/>
      <c r="C26" s="8" t="s">
        <v>98</v>
      </c>
      <c r="D26" s="9">
        <v>0.20849999999999999</v>
      </c>
      <c r="E26" s="10" t="s">
        <v>90</v>
      </c>
      <c r="F26" s="9"/>
      <c r="G26" s="11"/>
    </row>
    <row r="27" spans="1:7">
      <c r="A27" s="58"/>
      <c r="B27" s="7">
        <v>13284</v>
      </c>
      <c r="C27" t="s">
        <v>120</v>
      </c>
      <c r="D27" s="9">
        <v>66</v>
      </c>
      <c r="E27" s="10" t="s">
        <v>11</v>
      </c>
      <c r="F27" s="9">
        <v>0.39</v>
      </c>
      <c r="G27" s="11">
        <f t="shared" ref="G27:G29" si="1">SUM(D27*F27)</f>
        <v>25.740000000000002</v>
      </c>
    </row>
    <row r="28" spans="1:7">
      <c r="A28" s="58"/>
      <c r="B28" s="7">
        <v>1106</v>
      </c>
      <c r="C28" t="s">
        <v>96</v>
      </c>
      <c r="D28" s="9">
        <v>66</v>
      </c>
      <c r="E28" s="10" t="s">
        <v>11</v>
      </c>
      <c r="F28" s="9">
        <v>0.4</v>
      </c>
      <c r="G28" s="11">
        <f t="shared" si="1"/>
        <v>26.400000000000002</v>
      </c>
    </row>
    <row r="29" spans="1:7">
      <c r="A29" s="58"/>
      <c r="B29" s="7">
        <v>367</v>
      </c>
      <c r="C29" t="s">
        <v>97</v>
      </c>
      <c r="D29" s="9">
        <v>0.25</v>
      </c>
      <c r="E29" s="10" t="s">
        <v>90</v>
      </c>
      <c r="F29" s="9">
        <v>67</v>
      </c>
      <c r="G29" s="11">
        <f t="shared" si="1"/>
        <v>16.75</v>
      </c>
    </row>
    <row r="30" spans="1:7">
      <c r="A30" s="58"/>
      <c r="B30" s="7"/>
      <c r="C30" s="8" t="s">
        <v>200</v>
      </c>
      <c r="D30" s="9"/>
      <c r="E30" s="10"/>
      <c r="F30" s="9"/>
      <c r="G30" s="11"/>
    </row>
    <row r="31" spans="1:7">
      <c r="A31" s="58"/>
      <c r="B31" s="7">
        <v>3283</v>
      </c>
      <c r="C31" s="19" t="s">
        <v>103</v>
      </c>
      <c r="D31" s="9">
        <v>73</v>
      </c>
      <c r="E31" s="10" t="s">
        <v>8</v>
      </c>
      <c r="F31" s="9">
        <v>11.1</v>
      </c>
      <c r="G31" s="11">
        <f t="shared" ref="G31:G32" si="2">SUM(D31*F31)</f>
        <v>810.3</v>
      </c>
    </row>
    <row r="32" spans="1:7">
      <c r="A32" s="58"/>
      <c r="B32" s="7">
        <v>20247</v>
      </c>
      <c r="C32" s="19" t="s">
        <v>93</v>
      </c>
      <c r="D32" s="9">
        <v>14.3</v>
      </c>
      <c r="E32" s="10" t="s">
        <v>11</v>
      </c>
      <c r="F32" s="9">
        <v>6.61</v>
      </c>
      <c r="G32" s="11">
        <f t="shared" si="2"/>
        <v>94.52300000000001</v>
      </c>
    </row>
    <row r="33" spans="1:7">
      <c r="A33" s="58"/>
      <c r="B33" s="7"/>
      <c r="C33" s="19" t="s">
        <v>23</v>
      </c>
      <c r="D33" s="9"/>
      <c r="E33" s="10"/>
      <c r="F33" s="9"/>
      <c r="G33" s="11">
        <f t="shared" ref="G33:G40" si="3">SUM(D33*F33)</f>
        <v>0</v>
      </c>
    </row>
    <row r="34" spans="1:7">
      <c r="A34" s="58"/>
      <c r="B34" s="7">
        <v>10566</v>
      </c>
      <c r="C34" s="19" t="s">
        <v>89</v>
      </c>
      <c r="D34" s="9">
        <v>6.4</v>
      </c>
      <c r="E34" s="10" t="s">
        <v>13</v>
      </c>
      <c r="F34" s="9">
        <v>5.85</v>
      </c>
      <c r="G34" s="11">
        <f t="shared" si="3"/>
        <v>37.44</v>
      </c>
    </row>
    <row r="35" spans="1:7">
      <c r="A35" s="58"/>
      <c r="B35" s="7">
        <v>1607</v>
      </c>
      <c r="C35" s="8" t="s">
        <v>134</v>
      </c>
      <c r="D35" s="9">
        <v>8</v>
      </c>
      <c r="E35" s="10" t="s">
        <v>76</v>
      </c>
      <c r="F35" s="9">
        <v>0.1</v>
      </c>
      <c r="G35" s="11">
        <f t="shared" si="3"/>
        <v>0.8</v>
      </c>
    </row>
    <row r="36" spans="1:7">
      <c r="A36" s="58"/>
      <c r="B36" s="7">
        <v>4299</v>
      </c>
      <c r="C36" s="8" t="s">
        <v>135</v>
      </c>
      <c r="D36" s="9">
        <v>8</v>
      </c>
      <c r="E36" s="10" t="s">
        <v>76</v>
      </c>
      <c r="F36" s="9">
        <v>0.48</v>
      </c>
      <c r="G36" s="11">
        <f t="shared" si="3"/>
        <v>3.84</v>
      </c>
    </row>
    <row r="37" spans="1:7">
      <c r="A37" s="58"/>
      <c r="B37" s="7">
        <v>7194</v>
      </c>
      <c r="C37" s="8" t="s">
        <v>166</v>
      </c>
      <c r="D37" s="9">
        <v>2</v>
      </c>
      <c r="E37" s="10" t="s">
        <v>76</v>
      </c>
      <c r="F37" s="9">
        <v>14.68</v>
      </c>
      <c r="G37" s="11">
        <f t="shared" si="3"/>
        <v>29.36</v>
      </c>
    </row>
    <row r="38" spans="1:7">
      <c r="A38" s="58"/>
      <c r="B38" s="7">
        <v>7219</v>
      </c>
      <c r="C38" s="19" t="s">
        <v>88</v>
      </c>
      <c r="D38" s="9">
        <v>0</v>
      </c>
      <c r="E38" s="10" t="s">
        <v>13</v>
      </c>
      <c r="F38" s="9">
        <v>28.7</v>
      </c>
      <c r="G38" s="11">
        <f t="shared" si="3"/>
        <v>0</v>
      </c>
    </row>
    <row r="39" spans="1:7">
      <c r="A39" s="58"/>
      <c r="B39" s="7">
        <v>6092</v>
      </c>
      <c r="C39" s="19" t="s">
        <v>87</v>
      </c>
      <c r="D39" s="9">
        <v>0.82</v>
      </c>
      <c r="E39" s="10" t="s">
        <v>8</v>
      </c>
      <c r="F39" s="9">
        <v>24.18</v>
      </c>
      <c r="G39" s="11">
        <f t="shared" si="3"/>
        <v>19.8276</v>
      </c>
    </row>
    <row r="40" spans="1:7">
      <c r="A40" s="58"/>
      <c r="B40" s="7">
        <v>11587</v>
      </c>
      <c r="C40" s="19" t="s">
        <v>92</v>
      </c>
      <c r="D40" s="9">
        <v>2.4700000000000002</v>
      </c>
      <c r="E40" s="10" t="s">
        <v>8</v>
      </c>
      <c r="F40" s="9">
        <v>34</v>
      </c>
      <c r="G40" s="11">
        <f t="shared" si="3"/>
        <v>83.98</v>
      </c>
    </row>
    <row r="41" spans="1:7" ht="15.75" thickBot="1">
      <c r="A41" s="59"/>
      <c r="B41" s="14"/>
      <c r="C41" s="13"/>
      <c r="D41" s="15"/>
      <c r="E41" s="55"/>
      <c r="F41" s="49" t="s">
        <v>9</v>
      </c>
      <c r="G41" s="53">
        <f>SUM(G24:G40)</f>
        <v>1401.5205999999998</v>
      </c>
    </row>
    <row r="42" spans="1:7" ht="16.5" thickBot="1">
      <c r="A42" s="57">
        <v>3</v>
      </c>
      <c r="B42" s="63"/>
      <c r="C42" s="48" t="s">
        <v>15</v>
      </c>
      <c r="D42" s="46"/>
      <c r="E42" s="45"/>
      <c r="F42" s="46"/>
      <c r="G42" s="47"/>
    </row>
    <row r="43" spans="1:7">
      <c r="A43" s="58"/>
      <c r="B43" s="7">
        <v>3423</v>
      </c>
      <c r="C43" s="8" t="s">
        <v>123</v>
      </c>
      <c r="D43" s="9">
        <v>0.3</v>
      </c>
      <c r="E43" s="10" t="s">
        <v>8</v>
      </c>
      <c r="F43" s="9">
        <v>194.4</v>
      </c>
      <c r="G43" s="11">
        <f t="shared" ref="G43:G52" si="4">SUM(D43*F43)</f>
        <v>58.32</v>
      </c>
    </row>
    <row r="44" spans="1:7">
      <c r="A44" s="58"/>
      <c r="B44" s="7">
        <v>3438</v>
      </c>
      <c r="C44" s="8" t="s">
        <v>16</v>
      </c>
      <c r="D44" s="9">
        <v>6.12</v>
      </c>
      <c r="E44" s="10" t="s">
        <v>8</v>
      </c>
      <c r="F44" s="9">
        <v>237.6</v>
      </c>
      <c r="G44" s="11">
        <f t="shared" si="4"/>
        <v>1454.1120000000001</v>
      </c>
    </row>
    <row r="45" spans="1:7">
      <c r="A45" s="58"/>
      <c r="B45" s="7">
        <v>5020</v>
      </c>
      <c r="C45" s="8" t="s">
        <v>124</v>
      </c>
      <c r="D45" s="9">
        <v>1</v>
      </c>
      <c r="E45" s="10" t="s">
        <v>14</v>
      </c>
      <c r="F45" s="9">
        <v>79.69</v>
      </c>
      <c r="G45" s="11">
        <f t="shared" si="4"/>
        <v>79.69</v>
      </c>
    </row>
    <row r="46" spans="1:7">
      <c r="A46" s="58"/>
      <c r="B46" s="7">
        <v>10554</v>
      </c>
      <c r="C46" s="19" t="s">
        <v>17</v>
      </c>
      <c r="D46" s="9">
        <v>3</v>
      </c>
      <c r="E46" s="10" t="s">
        <v>14</v>
      </c>
      <c r="F46" s="9">
        <v>50.44</v>
      </c>
      <c r="G46" s="11">
        <f t="shared" si="4"/>
        <v>151.32</v>
      </c>
    </row>
    <row r="47" spans="1:7" ht="22.5">
      <c r="A47" s="58"/>
      <c r="B47" s="86">
        <v>3090</v>
      </c>
      <c r="C47" s="87" t="s">
        <v>147</v>
      </c>
      <c r="D47" s="88">
        <v>3</v>
      </c>
      <c r="E47" s="91" t="s">
        <v>14</v>
      </c>
      <c r="F47" s="88">
        <v>23.85</v>
      </c>
      <c r="G47" s="23">
        <f t="shared" si="4"/>
        <v>71.550000000000011</v>
      </c>
    </row>
    <row r="48" spans="1:7">
      <c r="A48" s="58"/>
      <c r="B48" s="7">
        <v>20241</v>
      </c>
      <c r="C48" s="8" t="s">
        <v>20</v>
      </c>
      <c r="D48" s="9">
        <v>3</v>
      </c>
      <c r="E48" s="10" t="s">
        <v>6</v>
      </c>
      <c r="F48" s="9">
        <v>82.25</v>
      </c>
      <c r="G48" s="11">
        <f t="shared" si="4"/>
        <v>246.75</v>
      </c>
    </row>
    <row r="49" spans="1:7">
      <c r="A49" s="58"/>
      <c r="B49" s="7">
        <v>3097</v>
      </c>
      <c r="C49" s="8" t="s">
        <v>18</v>
      </c>
      <c r="D49" s="9">
        <v>1</v>
      </c>
      <c r="E49" s="10" t="s">
        <v>14</v>
      </c>
      <c r="F49" s="9">
        <v>24.37</v>
      </c>
      <c r="G49" s="11">
        <f t="shared" si="4"/>
        <v>24.37</v>
      </c>
    </row>
    <row r="50" spans="1:7">
      <c r="A50" s="58"/>
      <c r="B50" s="7">
        <v>2425</v>
      </c>
      <c r="C50" s="8" t="s">
        <v>19</v>
      </c>
      <c r="D50" s="9">
        <v>12</v>
      </c>
      <c r="E50" s="10" t="s">
        <v>14</v>
      </c>
      <c r="F50" s="9">
        <v>5.38</v>
      </c>
      <c r="G50" s="11">
        <f t="shared" si="4"/>
        <v>64.56</v>
      </c>
    </row>
    <row r="51" spans="1:7">
      <c r="A51" s="58"/>
      <c r="B51" s="7">
        <v>20240</v>
      </c>
      <c r="C51" s="8" t="s">
        <v>125</v>
      </c>
      <c r="D51" s="9">
        <v>1</v>
      </c>
      <c r="E51" s="10" t="s">
        <v>6</v>
      </c>
      <c r="F51" s="9">
        <v>26.35</v>
      </c>
      <c r="G51" s="11">
        <f t="shared" si="4"/>
        <v>26.35</v>
      </c>
    </row>
    <row r="52" spans="1:7">
      <c r="A52" s="58"/>
      <c r="B52" s="24">
        <v>72116</v>
      </c>
      <c r="C52" t="s">
        <v>75</v>
      </c>
      <c r="D52" s="9">
        <v>6.12</v>
      </c>
      <c r="E52" s="24" t="s">
        <v>8</v>
      </c>
      <c r="F52">
        <v>47.3</v>
      </c>
      <c r="G52" s="11">
        <f t="shared" si="4"/>
        <v>289.476</v>
      </c>
    </row>
    <row r="53" spans="1:7">
      <c r="A53" s="58"/>
      <c r="B53" s="7">
        <v>10500</v>
      </c>
      <c r="C53" s="8" t="s">
        <v>22</v>
      </c>
      <c r="D53" s="9">
        <v>0.3</v>
      </c>
      <c r="E53" s="10" t="s">
        <v>8</v>
      </c>
      <c r="F53" s="9">
        <v>40</v>
      </c>
      <c r="G53" s="11">
        <f>SUM(D53*F53)</f>
        <v>12</v>
      </c>
    </row>
    <row r="54" spans="1:7" ht="15.75" thickBot="1">
      <c r="A54" s="59"/>
      <c r="B54" s="14"/>
      <c r="C54" s="13"/>
      <c r="D54" s="15"/>
      <c r="E54" s="55"/>
      <c r="F54" s="49" t="s">
        <v>9</v>
      </c>
      <c r="G54" s="53">
        <f>SUM(G43:G53)</f>
        <v>2478.498</v>
      </c>
    </row>
    <row r="55" spans="1:7" ht="16.5" thickBot="1">
      <c r="A55" s="57">
        <v>4</v>
      </c>
      <c r="B55" s="63"/>
      <c r="C55" s="48" t="s">
        <v>24</v>
      </c>
      <c r="D55" s="46"/>
      <c r="E55" s="45"/>
      <c r="F55" s="64"/>
      <c r="G55" s="47"/>
    </row>
    <row r="56" spans="1:7">
      <c r="A56" s="58"/>
      <c r="B56" s="7"/>
      <c r="C56" s="8" t="s">
        <v>100</v>
      </c>
      <c r="D56" s="9">
        <v>0.17374999999999999</v>
      </c>
      <c r="E56" s="10" t="s">
        <v>90</v>
      </c>
      <c r="F56" s="9"/>
      <c r="G56" s="11"/>
    </row>
    <row r="57" spans="1:7">
      <c r="A57" s="58"/>
      <c r="B57" s="7">
        <v>13284</v>
      </c>
      <c r="C57" t="s">
        <v>120</v>
      </c>
      <c r="D57" s="9">
        <v>3.61E-2</v>
      </c>
      <c r="E57" s="10" t="s">
        <v>11</v>
      </c>
      <c r="F57" s="9">
        <v>0.39</v>
      </c>
      <c r="G57" s="11">
        <f t="shared" ref="G57:G59" si="5">SUM(D57*F57)</f>
        <v>1.4079000000000001E-2</v>
      </c>
    </row>
    <row r="58" spans="1:7">
      <c r="A58" s="58"/>
      <c r="B58" s="7">
        <v>1106</v>
      </c>
      <c r="C58" t="s">
        <v>96</v>
      </c>
      <c r="D58" s="9">
        <v>0.04</v>
      </c>
      <c r="E58" s="10" t="s">
        <v>11</v>
      </c>
      <c r="F58" s="9">
        <v>0.4</v>
      </c>
      <c r="G58" s="11">
        <f t="shared" si="5"/>
        <v>1.6E-2</v>
      </c>
    </row>
    <row r="59" spans="1:7">
      <c r="A59" s="58"/>
      <c r="B59" s="7">
        <v>367</v>
      </c>
      <c r="C59" t="s">
        <v>97</v>
      </c>
      <c r="D59" s="9">
        <v>0.21</v>
      </c>
      <c r="E59" s="10" t="s">
        <v>90</v>
      </c>
      <c r="F59" s="9">
        <v>67</v>
      </c>
      <c r="G59" s="11">
        <f t="shared" si="5"/>
        <v>14.07</v>
      </c>
    </row>
    <row r="60" spans="1:7">
      <c r="A60" s="58"/>
      <c r="B60" s="7"/>
      <c r="C60" s="8"/>
      <c r="D60" s="18"/>
      <c r="E60" s="10"/>
      <c r="F60" s="9"/>
      <c r="G60" s="11"/>
    </row>
    <row r="61" spans="1:7">
      <c r="A61" s="58"/>
      <c r="B61" s="7">
        <v>5982</v>
      </c>
      <c r="C61" s="8" t="s">
        <v>126</v>
      </c>
      <c r="D61" s="18">
        <v>1.0425</v>
      </c>
      <c r="E61" s="10" t="s">
        <v>90</v>
      </c>
      <c r="F61" s="9"/>
      <c r="G61" s="11"/>
    </row>
    <row r="62" spans="1:7">
      <c r="A62" s="58"/>
      <c r="B62" s="7">
        <v>13284</v>
      </c>
      <c r="C62" t="s">
        <v>95</v>
      </c>
      <c r="D62" s="18">
        <v>190</v>
      </c>
      <c r="E62" s="10" t="s">
        <v>11</v>
      </c>
      <c r="F62" s="9">
        <v>0.39</v>
      </c>
      <c r="G62" s="11">
        <f t="shared" ref="G62:G64" si="6">SUM(D62*F62)</f>
        <v>74.100000000000009</v>
      </c>
    </row>
    <row r="63" spans="1:7">
      <c r="A63" s="58"/>
      <c r="B63" s="7">
        <v>1106</v>
      </c>
      <c r="C63" t="s">
        <v>96</v>
      </c>
      <c r="D63" s="18">
        <v>190</v>
      </c>
      <c r="E63" s="10" t="s">
        <v>11</v>
      </c>
      <c r="F63" s="9">
        <v>0.4</v>
      </c>
      <c r="G63" s="11">
        <f t="shared" si="6"/>
        <v>76</v>
      </c>
    </row>
    <row r="64" spans="1:7">
      <c r="A64" s="58"/>
      <c r="B64" s="7">
        <v>367</v>
      </c>
      <c r="C64" t="s">
        <v>97</v>
      </c>
      <c r="D64" s="18">
        <v>1.27</v>
      </c>
      <c r="E64" s="10" t="s">
        <v>90</v>
      </c>
      <c r="F64" s="9">
        <v>67</v>
      </c>
      <c r="G64" s="11">
        <f t="shared" si="6"/>
        <v>85.09</v>
      </c>
    </row>
    <row r="65" spans="1:7">
      <c r="A65" s="58"/>
      <c r="B65" s="7"/>
      <c r="C65" s="8"/>
      <c r="D65" s="9"/>
      <c r="E65" s="10"/>
      <c r="F65" s="9"/>
      <c r="G65" s="11"/>
    </row>
    <row r="66" spans="1:7" ht="15.75" thickBot="1">
      <c r="A66" s="59"/>
      <c r="B66" s="14"/>
      <c r="C66" s="13"/>
      <c r="D66" s="15"/>
      <c r="E66" s="55"/>
      <c r="F66" s="49" t="s">
        <v>9</v>
      </c>
      <c r="G66" s="53">
        <f>SUM(G57:G64)</f>
        <v>249.29007900000002</v>
      </c>
    </row>
    <row r="67" spans="1:7" ht="16.5" thickBot="1">
      <c r="A67" s="57">
        <v>5</v>
      </c>
      <c r="B67" s="63"/>
      <c r="C67" s="48" t="s">
        <v>25</v>
      </c>
      <c r="D67" s="46"/>
      <c r="E67" s="45"/>
      <c r="F67" s="64"/>
      <c r="G67" s="47"/>
    </row>
    <row r="68" spans="1:7">
      <c r="A68" s="58"/>
      <c r="B68" s="7">
        <v>7288</v>
      </c>
      <c r="C68" s="19" t="s">
        <v>198</v>
      </c>
      <c r="D68" s="18">
        <v>31.37</v>
      </c>
      <c r="E68" s="7" t="s">
        <v>128</v>
      </c>
      <c r="F68" s="18">
        <v>18.43</v>
      </c>
      <c r="G68" s="11">
        <f>SUM(D68*F68)</f>
        <v>578.14909999999998</v>
      </c>
    </row>
    <row r="69" spans="1:7">
      <c r="A69" s="60"/>
      <c r="B69" s="20">
        <v>7345</v>
      </c>
      <c r="C69" s="6" t="s">
        <v>199</v>
      </c>
      <c r="D69" s="18">
        <v>4.24</v>
      </c>
      <c r="E69" s="20" t="s">
        <v>128</v>
      </c>
      <c r="F69" s="18">
        <v>12.64</v>
      </c>
      <c r="G69" s="11">
        <f>SUM(D69*F69)</f>
        <v>53.593600000000002</v>
      </c>
    </row>
    <row r="70" spans="1:7" ht="15.75" thickBot="1">
      <c r="A70" s="59"/>
      <c r="B70" s="14"/>
      <c r="C70" s="13"/>
      <c r="D70" s="15"/>
      <c r="E70" s="55"/>
      <c r="F70" s="49" t="s">
        <v>9</v>
      </c>
      <c r="G70" s="53">
        <f>SUM(G68:G69)</f>
        <v>631.74270000000001</v>
      </c>
    </row>
    <row r="71" spans="1:7" ht="16.5" thickBot="1">
      <c r="A71" s="57">
        <v>6</v>
      </c>
      <c r="B71" s="63"/>
      <c r="C71" s="48" t="s">
        <v>82</v>
      </c>
      <c r="D71" s="46"/>
      <c r="E71" s="45"/>
      <c r="F71" s="64"/>
      <c r="G71" s="47"/>
    </row>
    <row r="72" spans="1:7" ht="23.25">
      <c r="A72" s="60"/>
      <c r="B72" s="7">
        <v>10516</v>
      </c>
      <c r="C72" s="84" t="s">
        <v>139</v>
      </c>
      <c r="D72" s="18">
        <v>2.66</v>
      </c>
      <c r="E72" s="10" t="s">
        <v>10</v>
      </c>
      <c r="F72" s="9">
        <v>11.17</v>
      </c>
      <c r="G72" s="11">
        <f t="shared" ref="G72:G73" si="7">SUM(D72*F72)</f>
        <v>29.712200000000003</v>
      </c>
    </row>
    <row r="73" spans="1:7" ht="23.25">
      <c r="A73" s="60"/>
      <c r="B73" s="7">
        <v>1381</v>
      </c>
      <c r="C73" s="84" t="s">
        <v>140</v>
      </c>
      <c r="D73" s="18">
        <v>13.3</v>
      </c>
      <c r="E73" s="7" t="s">
        <v>11</v>
      </c>
      <c r="F73" s="9">
        <v>0.31</v>
      </c>
      <c r="G73" s="11">
        <f t="shared" si="7"/>
        <v>4.1230000000000002</v>
      </c>
    </row>
    <row r="74" spans="1:7">
      <c r="A74" s="59"/>
      <c r="B74" s="14"/>
      <c r="C74" s="13"/>
      <c r="D74" s="21"/>
      <c r="E74" s="55"/>
      <c r="F74" s="49" t="s">
        <v>9</v>
      </c>
      <c r="G74" s="53">
        <f>SUM(G72:G73)</f>
        <v>33.8352</v>
      </c>
    </row>
    <row r="75" spans="1:7" ht="15.75" thickBot="1">
      <c r="A75" s="62"/>
      <c r="B75" s="14"/>
      <c r="C75" s="13"/>
      <c r="D75" s="13"/>
      <c r="E75" s="30"/>
      <c r="F75" s="38"/>
      <c r="G75" s="39"/>
    </row>
    <row r="76" spans="1:7" ht="16.5" thickBot="1">
      <c r="A76" s="67"/>
      <c r="B76" s="68"/>
      <c r="C76" s="43"/>
      <c r="D76" s="46"/>
      <c r="E76" s="95" t="s">
        <v>71</v>
      </c>
      <c r="F76" s="104">
        <f>SUM(G21+G41+G54+G66+G70+G74)</f>
        <v>4999.1700230000006</v>
      </c>
      <c r="G76" s="105"/>
    </row>
    <row r="77" spans="1:7">
      <c r="A77" s="41" t="s">
        <v>78</v>
      </c>
      <c r="B77" s="40"/>
      <c r="C77" s="40"/>
      <c r="E77" s="24"/>
    </row>
    <row r="78" spans="1:7" ht="15.75" thickBot="1">
      <c r="A78" s="106" t="s">
        <v>79</v>
      </c>
      <c r="B78" s="106"/>
      <c r="C78" s="106"/>
      <c r="D78" s="106"/>
      <c r="E78" s="106"/>
    </row>
    <row r="79" spans="1:7">
      <c r="A79" s="25"/>
      <c r="B79" s="27"/>
      <c r="C79" s="26"/>
      <c r="D79" s="26"/>
      <c r="E79" s="28"/>
      <c r="F79" s="26"/>
      <c r="G79" s="29"/>
    </row>
    <row r="80" spans="1:7">
      <c r="A80" s="12"/>
      <c r="B80" s="14"/>
      <c r="C80" s="13"/>
      <c r="D80" s="13"/>
      <c r="E80" s="30"/>
      <c r="F80" s="13"/>
      <c r="G80" s="31"/>
    </row>
    <row r="81" spans="1:7">
      <c r="A81" s="12"/>
      <c r="B81" s="14"/>
      <c r="C81" s="13"/>
      <c r="D81" s="13"/>
      <c r="E81" s="30"/>
      <c r="F81" s="13"/>
      <c r="G81" s="31"/>
    </row>
    <row r="82" spans="1:7">
      <c r="A82" s="12"/>
      <c r="B82" s="32" t="s">
        <v>206</v>
      </c>
      <c r="C82" s="13"/>
      <c r="D82" s="13" t="s">
        <v>73</v>
      </c>
      <c r="E82" s="30"/>
      <c r="F82" s="13"/>
      <c r="G82" s="31"/>
    </row>
    <row r="83" spans="1:7">
      <c r="A83" s="12"/>
      <c r="B83" s="14"/>
      <c r="C83" s="13"/>
      <c r="D83" s="13" t="s">
        <v>74</v>
      </c>
      <c r="E83" s="30"/>
      <c r="F83" s="13"/>
      <c r="G83" s="31"/>
    </row>
    <row r="84" spans="1:7" ht="15.75" thickBot="1">
      <c r="A84" s="33"/>
      <c r="B84" s="35"/>
      <c r="C84" s="34"/>
      <c r="D84" s="34"/>
      <c r="E84" s="36"/>
      <c r="F84" s="34"/>
      <c r="G84" s="37"/>
    </row>
  </sheetData>
  <mergeCells count="2">
    <mergeCell ref="F76:G76"/>
    <mergeCell ref="A78:E78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71"/>
  <sheetViews>
    <sheetView topLeftCell="A34" workbookViewId="0">
      <selection activeCell="B69" sqref="B69:C69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201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207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196</v>
      </c>
      <c r="D12" s="18">
        <v>3.52</v>
      </c>
      <c r="E12" s="10" t="s">
        <v>10</v>
      </c>
      <c r="F12" s="9"/>
      <c r="G12" s="11"/>
    </row>
    <row r="13" spans="1:7">
      <c r="A13" s="42"/>
      <c r="B13" s="7">
        <v>10511</v>
      </c>
      <c r="C13" s="8" t="s">
        <v>115</v>
      </c>
      <c r="D13" s="18">
        <v>139</v>
      </c>
      <c r="E13" s="10" t="s">
        <v>11</v>
      </c>
      <c r="F13" s="9">
        <v>0.43</v>
      </c>
      <c r="G13" s="11">
        <f>SUM(D13*F13)</f>
        <v>59.769999999999996</v>
      </c>
    </row>
    <row r="14" spans="1:7">
      <c r="A14" s="42"/>
      <c r="B14" s="7">
        <v>370</v>
      </c>
      <c r="C14" s="8" t="s">
        <v>101</v>
      </c>
      <c r="D14" s="18">
        <v>0.36</v>
      </c>
      <c r="E14" s="10" t="s">
        <v>10</v>
      </c>
      <c r="F14" s="9">
        <v>71</v>
      </c>
      <c r="G14" s="11">
        <f t="shared" ref="G14:G20" si="0">SUM(D14*F14)</f>
        <v>25.56</v>
      </c>
    </row>
    <row r="15" spans="1:7">
      <c r="A15" s="42"/>
      <c r="B15" s="7">
        <v>4718</v>
      </c>
      <c r="C15" s="8" t="s">
        <v>102</v>
      </c>
      <c r="D15" s="18">
        <v>0.36</v>
      </c>
      <c r="E15" s="10" t="s">
        <v>10</v>
      </c>
      <c r="F15" s="9">
        <v>75.78</v>
      </c>
      <c r="G15" s="11">
        <f t="shared" si="0"/>
        <v>27.280799999999999</v>
      </c>
    </row>
    <row r="16" spans="1:7">
      <c r="A16" s="42"/>
      <c r="B16" s="7">
        <v>6189</v>
      </c>
      <c r="C16" s="8" t="s">
        <v>116</v>
      </c>
      <c r="D16" s="18">
        <v>4.5599999999999996</v>
      </c>
      <c r="E16" s="10" t="s">
        <v>13</v>
      </c>
      <c r="F16" s="9">
        <v>6.05</v>
      </c>
      <c r="G16" s="11">
        <f t="shared" si="0"/>
        <v>27.587999999999997</v>
      </c>
    </row>
    <row r="17" spans="1:7">
      <c r="A17" s="42"/>
      <c r="B17" s="7">
        <v>5061</v>
      </c>
      <c r="C17" s="19" t="s">
        <v>94</v>
      </c>
      <c r="D17" s="18">
        <v>0.77</v>
      </c>
      <c r="E17" s="10" t="s">
        <v>11</v>
      </c>
      <c r="F17" s="9">
        <v>6.25</v>
      </c>
      <c r="G17" s="11">
        <f t="shared" si="0"/>
        <v>4.8125</v>
      </c>
    </row>
    <row r="18" spans="1:7">
      <c r="A18" s="42"/>
      <c r="B18" s="7">
        <v>33</v>
      </c>
      <c r="C18" s="8" t="s">
        <v>112</v>
      </c>
      <c r="D18" s="18">
        <v>12</v>
      </c>
      <c r="E18" s="10" t="s">
        <v>11</v>
      </c>
      <c r="F18" s="9">
        <v>3.68</v>
      </c>
      <c r="G18" s="11">
        <f t="shared" si="0"/>
        <v>44.160000000000004</v>
      </c>
    </row>
    <row r="19" spans="1:7">
      <c r="A19" s="42"/>
      <c r="B19" s="7">
        <v>32</v>
      </c>
      <c r="C19" s="8" t="s">
        <v>113</v>
      </c>
      <c r="D19" s="18">
        <v>3.8</v>
      </c>
      <c r="E19" s="10" t="s">
        <v>11</v>
      </c>
      <c r="F19" s="9">
        <v>3.92</v>
      </c>
      <c r="G19" s="11">
        <f t="shared" si="0"/>
        <v>14.895999999999999</v>
      </c>
    </row>
    <row r="20" spans="1:7">
      <c r="A20" s="42"/>
      <c r="B20" s="7">
        <v>141</v>
      </c>
      <c r="C20" s="8" t="s">
        <v>117</v>
      </c>
      <c r="D20" s="18">
        <v>2.2800000000000001E-2</v>
      </c>
      <c r="E20" s="10" t="s">
        <v>11</v>
      </c>
      <c r="F20" s="9">
        <v>9.48</v>
      </c>
      <c r="G20" s="11">
        <f t="shared" si="0"/>
        <v>0.21614400000000003</v>
      </c>
    </row>
    <row r="21" spans="1:7" ht="15.75" thickBot="1">
      <c r="A21" s="56"/>
      <c r="B21" s="14"/>
      <c r="C21" s="13"/>
      <c r="D21" s="15"/>
      <c r="E21" s="55"/>
      <c r="F21" s="49" t="s">
        <v>9</v>
      </c>
      <c r="G21" s="53">
        <f>SUM(G13:G20)</f>
        <v>204.283444</v>
      </c>
    </row>
    <row r="22" spans="1:7" ht="16.5" thickBot="1">
      <c r="A22" s="57">
        <v>2</v>
      </c>
      <c r="B22" s="63"/>
      <c r="C22" s="48" t="s">
        <v>81</v>
      </c>
      <c r="D22" s="46"/>
      <c r="E22" s="45"/>
      <c r="F22" s="46"/>
      <c r="G22" s="47"/>
    </row>
    <row r="23" spans="1:7">
      <c r="A23" s="58"/>
      <c r="C23" s="8" t="s">
        <v>197</v>
      </c>
    </row>
    <row r="24" spans="1:7">
      <c r="A24" s="58"/>
      <c r="B24" s="7">
        <v>7267</v>
      </c>
      <c r="C24" s="8" t="s">
        <v>99</v>
      </c>
      <c r="D24" s="9">
        <v>574</v>
      </c>
      <c r="E24" s="10" t="s">
        <v>14</v>
      </c>
      <c r="F24" s="9">
        <v>0.44</v>
      </c>
      <c r="G24" s="11">
        <f>SUM(D24*F24)</f>
        <v>252.56</v>
      </c>
    </row>
    <row r="25" spans="1:7">
      <c r="A25" s="58"/>
      <c r="B25" s="7"/>
      <c r="C25" s="8" t="s">
        <v>100</v>
      </c>
      <c r="D25" s="9">
        <v>0.17374999999999999</v>
      </c>
      <c r="E25" s="10" t="s">
        <v>90</v>
      </c>
      <c r="F25" s="9"/>
      <c r="G25" s="11"/>
    </row>
    <row r="26" spans="1:7">
      <c r="A26" s="58"/>
      <c r="B26" s="7"/>
      <c r="C26" s="8" t="s">
        <v>98</v>
      </c>
      <c r="D26" s="9">
        <v>0.20849999999999999</v>
      </c>
      <c r="E26" s="10" t="s">
        <v>90</v>
      </c>
      <c r="F26" s="9"/>
      <c r="G26" s="11"/>
    </row>
    <row r="27" spans="1:7">
      <c r="A27" s="58"/>
      <c r="B27" s="7">
        <v>13284</v>
      </c>
      <c r="C27" t="s">
        <v>120</v>
      </c>
      <c r="D27" s="9">
        <v>66</v>
      </c>
      <c r="E27" s="10" t="s">
        <v>11</v>
      </c>
      <c r="F27" s="9">
        <v>0.39</v>
      </c>
      <c r="G27" s="11">
        <f t="shared" ref="G27:G29" si="1">SUM(D27*F27)</f>
        <v>25.740000000000002</v>
      </c>
    </row>
    <row r="28" spans="1:7">
      <c r="A28" s="58"/>
      <c r="B28" s="7">
        <v>1106</v>
      </c>
      <c r="C28" t="s">
        <v>96</v>
      </c>
      <c r="D28" s="9">
        <v>66</v>
      </c>
      <c r="E28" s="10" t="s">
        <v>11</v>
      </c>
      <c r="F28" s="9">
        <v>0.4</v>
      </c>
      <c r="G28" s="11">
        <f t="shared" si="1"/>
        <v>26.400000000000002</v>
      </c>
    </row>
    <row r="29" spans="1:7">
      <c r="A29" s="58"/>
      <c r="B29" s="7">
        <v>367</v>
      </c>
      <c r="C29" t="s">
        <v>97</v>
      </c>
      <c r="D29" s="9">
        <v>0.25</v>
      </c>
      <c r="E29" s="10" t="s">
        <v>90</v>
      </c>
      <c r="F29" s="9">
        <v>67</v>
      </c>
      <c r="G29" s="11">
        <f t="shared" si="1"/>
        <v>16.75</v>
      </c>
    </row>
    <row r="30" spans="1:7">
      <c r="A30" s="58"/>
      <c r="B30" s="7"/>
      <c r="C30" s="19" t="s">
        <v>91</v>
      </c>
      <c r="D30" s="9">
        <v>75.52</v>
      </c>
      <c r="E30" s="10" t="s">
        <v>8</v>
      </c>
      <c r="F30" s="9"/>
      <c r="G30" s="11">
        <f t="shared" ref="G30:G37" si="2">SUM(D30*F30)</f>
        <v>0</v>
      </c>
    </row>
    <row r="31" spans="1:7">
      <c r="A31" s="58"/>
      <c r="B31" s="7">
        <v>10566</v>
      </c>
      <c r="C31" s="19" t="s">
        <v>89</v>
      </c>
      <c r="D31" s="9">
        <v>6.4</v>
      </c>
      <c r="E31" s="10" t="s">
        <v>13</v>
      </c>
      <c r="F31" s="9">
        <v>5.85</v>
      </c>
      <c r="G31" s="11">
        <f t="shared" si="2"/>
        <v>37.44</v>
      </c>
    </row>
    <row r="32" spans="1:7">
      <c r="A32" s="58"/>
      <c r="B32" s="7">
        <v>1607</v>
      </c>
      <c r="C32" s="8" t="s">
        <v>134</v>
      </c>
      <c r="D32" s="9">
        <v>107</v>
      </c>
      <c r="E32" s="10" t="s">
        <v>76</v>
      </c>
      <c r="F32" s="9">
        <v>0.1</v>
      </c>
      <c r="G32" s="11">
        <f t="shared" si="2"/>
        <v>10.700000000000001</v>
      </c>
    </row>
    <row r="33" spans="1:7">
      <c r="A33" s="58"/>
      <c r="B33" s="7">
        <v>4299</v>
      </c>
      <c r="C33" s="8" t="s">
        <v>135</v>
      </c>
      <c r="D33" s="9">
        <v>107</v>
      </c>
      <c r="E33" s="10" t="s">
        <v>76</v>
      </c>
      <c r="F33" s="9">
        <v>0.48</v>
      </c>
      <c r="G33" s="11">
        <f t="shared" si="2"/>
        <v>51.36</v>
      </c>
    </row>
    <row r="34" spans="1:7">
      <c r="A34" s="58"/>
      <c r="B34" s="7">
        <v>7194</v>
      </c>
      <c r="C34" s="8" t="s">
        <v>166</v>
      </c>
      <c r="D34" s="9">
        <v>87</v>
      </c>
      <c r="E34" s="10" t="s">
        <v>76</v>
      </c>
      <c r="F34" s="9">
        <v>14.68</v>
      </c>
      <c r="G34" s="11">
        <f t="shared" si="2"/>
        <v>1277.1600000000001</v>
      </c>
    </row>
    <row r="35" spans="1:7">
      <c r="A35" s="58"/>
      <c r="B35" s="7">
        <v>7219</v>
      </c>
      <c r="C35" s="19" t="s">
        <v>88</v>
      </c>
      <c r="D35" s="9">
        <v>8</v>
      </c>
      <c r="E35" s="10" t="s">
        <v>13</v>
      </c>
      <c r="F35" s="9">
        <v>28.7</v>
      </c>
      <c r="G35" s="11">
        <f t="shared" si="2"/>
        <v>229.6</v>
      </c>
    </row>
    <row r="36" spans="1:7">
      <c r="A36" s="58"/>
      <c r="B36" s="7">
        <v>6092</v>
      </c>
      <c r="C36" s="19" t="s">
        <v>87</v>
      </c>
      <c r="D36" s="9">
        <v>0.28000000000000003</v>
      </c>
      <c r="E36" s="10" t="s">
        <v>8</v>
      </c>
      <c r="F36" s="9">
        <v>24.18</v>
      </c>
      <c r="G36" s="11">
        <f t="shared" si="2"/>
        <v>6.7704000000000004</v>
      </c>
    </row>
    <row r="37" spans="1:7">
      <c r="A37" s="58"/>
      <c r="B37" s="7">
        <v>11587</v>
      </c>
      <c r="C37" s="19" t="s">
        <v>92</v>
      </c>
      <c r="D37" s="9">
        <v>39.47</v>
      </c>
      <c r="E37" s="10" t="s">
        <v>8</v>
      </c>
      <c r="F37" s="9">
        <v>34</v>
      </c>
      <c r="G37" s="11">
        <f t="shared" si="2"/>
        <v>1341.98</v>
      </c>
    </row>
    <row r="38" spans="1:7" ht="15.75" thickBot="1">
      <c r="A38" s="59"/>
      <c r="B38" s="14"/>
      <c r="C38" s="13"/>
      <c r="D38" s="15"/>
      <c r="E38" s="55"/>
      <c r="F38" s="49" t="s">
        <v>9</v>
      </c>
      <c r="G38" s="53">
        <f>SUM(G24:G37)</f>
        <v>3276.4603999999999</v>
      </c>
    </row>
    <row r="39" spans="1:7" ht="16.5" thickBot="1">
      <c r="A39" s="57">
        <v>4</v>
      </c>
      <c r="B39" s="63"/>
      <c r="C39" s="48" t="s">
        <v>24</v>
      </c>
      <c r="D39" s="46"/>
      <c r="E39" s="45"/>
      <c r="F39" s="64"/>
      <c r="G39" s="47"/>
    </row>
    <row r="40" spans="1:7">
      <c r="A40" s="58"/>
      <c r="B40" s="7"/>
      <c r="C40" s="8" t="s">
        <v>100</v>
      </c>
      <c r="D40" s="9">
        <v>0.17374999999999999</v>
      </c>
      <c r="E40" s="10" t="s">
        <v>90</v>
      </c>
      <c r="F40" s="9"/>
      <c r="G40" s="11"/>
    </row>
    <row r="41" spans="1:7">
      <c r="A41" s="58"/>
      <c r="B41" s="7">
        <v>13284</v>
      </c>
      <c r="C41" t="s">
        <v>120</v>
      </c>
      <c r="D41" s="9">
        <v>3.61E-2</v>
      </c>
      <c r="E41" s="10" t="s">
        <v>11</v>
      </c>
      <c r="F41" s="9">
        <v>0.39</v>
      </c>
      <c r="G41" s="11">
        <f t="shared" ref="G41:G43" si="3">SUM(D41*F41)</f>
        <v>1.4079000000000001E-2</v>
      </c>
    </row>
    <row r="42" spans="1:7">
      <c r="A42" s="58"/>
      <c r="B42" s="7">
        <v>1106</v>
      </c>
      <c r="C42" t="s">
        <v>96</v>
      </c>
      <c r="D42" s="9">
        <v>0.04</v>
      </c>
      <c r="E42" s="10" t="s">
        <v>11</v>
      </c>
      <c r="F42" s="9">
        <v>0.4</v>
      </c>
      <c r="G42" s="11">
        <f t="shared" si="3"/>
        <v>1.6E-2</v>
      </c>
    </row>
    <row r="43" spans="1:7">
      <c r="A43" s="58"/>
      <c r="B43" s="7">
        <v>367</v>
      </c>
      <c r="C43" t="s">
        <v>97</v>
      </c>
      <c r="D43" s="9">
        <v>0.21</v>
      </c>
      <c r="E43" s="10" t="s">
        <v>90</v>
      </c>
      <c r="F43" s="9">
        <v>67</v>
      </c>
      <c r="G43" s="11">
        <f t="shared" si="3"/>
        <v>14.07</v>
      </c>
    </row>
    <row r="44" spans="1:7">
      <c r="A44" s="58"/>
      <c r="B44" s="7"/>
      <c r="C44" s="8"/>
      <c r="D44" s="18"/>
      <c r="E44" s="10"/>
      <c r="F44" s="9"/>
      <c r="G44" s="11"/>
    </row>
    <row r="45" spans="1:7">
      <c r="A45" s="58"/>
      <c r="B45" s="7">
        <v>5982</v>
      </c>
      <c r="C45" s="8" t="s">
        <v>126</v>
      </c>
      <c r="D45" s="18">
        <v>1.0425</v>
      </c>
      <c r="E45" s="10" t="s">
        <v>90</v>
      </c>
      <c r="F45" s="9"/>
      <c r="G45" s="11"/>
    </row>
    <row r="46" spans="1:7">
      <c r="A46" s="58"/>
      <c r="B46" s="7">
        <v>13284</v>
      </c>
      <c r="C46" t="s">
        <v>95</v>
      </c>
      <c r="D46" s="18">
        <v>190</v>
      </c>
      <c r="E46" s="10" t="s">
        <v>11</v>
      </c>
      <c r="F46" s="9">
        <v>0.39</v>
      </c>
      <c r="G46" s="11">
        <f t="shared" ref="G46:G48" si="4">SUM(D46*F46)</f>
        <v>74.100000000000009</v>
      </c>
    </row>
    <row r="47" spans="1:7">
      <c r="A47" s="58"/>
      <c r="B47" s="7">
        <v>1106</v>
      </c>
      <c r="C47" t="s">
        <v>96</v>
      </c>
      <c r="D47" s="18">
        <v>190</v>
      </c>
      <c r="E47" s="10" t="s">
        <v>11</v>
      </c>
      <c r="F47" s="9">
        <v>0.4</v>
      </c>
      <c r="G47" s="11">
        <f t="shared" si="4"/>
        <v>76</v>
      </c>
    </row>
    <row r="48" spans="1:7">
      <c r="A48" s="58"/>
      <c r="B48" s="7">
        <v>367</v>
      </c>
      <c r="C48" t="s">
        <v>97</v>
      </c>
      <c r="D48" s="18">
        <v>1.27</v>
      </c>
      <c r="E48" s="10" t="s">
        <v>90</v>
      </c>
      <c r="F48" s="9">
        <v>67</v>
      </c>
      <c r="G48" s="11">
        <f t="shared" si="4"/>
        <v>85.09</v>
      </c>
    </row>
    <row r="49" spans="1:7">
      <c r="A49" s="58"/>
      <c r="B49" s="7"/>
      <c r="C49" s="8"/>
      <c r="D49" s="9"/>
      <c r="E49" s="10"/>
      <c r="F49" s="9"/>
      <c r="G49" s="11"/>
    </row>
    <row r="50" spans="1:7" ht="15.75" thickBot="1">
      <c r="A50" s="59"/>
      <c r="B50" s="14"/>
      <c r="C50" s="13"/>
      <c r="D50" s="15"/>
      <c r="E50" s="55"/>
      <c r="F50" s="49" t="s">
        <v>9</v>
      </c>
      <c r="G50" s="53">
        <f>SUM(G41:G48)</f>
        <v>249.29007900000002</v>
      </c>
    </row>
    <row r="51" spans="1:7" ht="16.5" thickBot="1">
      <c r="A51" s="57">
        <v>5</v>
      </c>
      <c r="B51" s="63"/>
      <c r="C51" s="48" t="s">
        <v>25</v>
      </c>
      <c r="D51" s="46"/>
      <c r="E51" s="45"/>
      <c r="F51" s="64"/>
      <c r="G51" s="47"/>
    </row>
    <row r="52" spans="1:7">
      <c r="A52" s="58"/>
      <c r="B52" s="7">
        <v>7288</v>
      </c>
      <c r="C52" s="19" t="s">
        <v>204</v>
      </c>
      <c r="D52" s="18">
        <v>19.448</v>
      </c>
      <c r="E52" s="7" t="s">
        <v>128</v>
      </c>
      <c r="F52" s="18">
        <v>18.43</v>
      </c>
      <c r="G52" s="11">
        <f>SUM(D52*F52)</f>
        <v>358.42664000000002</v>
      </c>
    </row>
    <row r="53" spans="1:7">
      <c r="A53" s="60"/>
      <c r="B53" s="20">
        <v>7345</v>
      </c>
      <c r="C53" s="6" t="s">
        <v>199</v>
      </c>
      <c r="D53" s="18">
        <v>4.24</v>
      </c>
      <c r="E53" s="20" t="s">
        <v>128</v>
      </c>
      <c r="F53" s="18">
        <v>12.64</v>
      </c>
      <c r="G53" s="11">
        <f>SUM(D53*F53)</f>
        <v>53.593600000000002</v>
      </c>
    </row>
    <row r="54" spans="1:7" ht="15.75" thickBot="1">
      <c r="A54" s="59"/>
      <c r="B54" s="14"/>
      <c r="C54" s="13"/>
      <c r="D54" s="15"/>
      <c r="E54" s="55"/>
      <c r="F54" s="49" t="s">
        <v>9</v>
      </c>
      <c r="G54" s="53">
        <f>SUM(G52:G53)</f>
        <v>412.02024</v>
      </c>
    </row>
    <row r="55" spans="1:7" ht="16.5" thickBot="1">
      <c r="A55" s="57">
        <v>6</v>
      </c>
      <c r="B55" s="63"/>
      <c r="C55" s="48" t="s">
        <v>82</v>
      </c>
      <c r="D55" s="46"/>
      <c r="E55" s="45"/>
      <c r="F55" s="64"/>
      <c r="G55" s="47"/>
    </row>
    <row r="56" spans="1:7">
      <c r="A56" s="60"/>
      <c r="B56" s="20"/>
      <c r="C56" s="6" t="s">
        <v>202</v>
      </c>
      <c r="D56" s="18">
        <v>3.6</v>
      </c>
      <c r="E56" s="20" t="s">
        <v>90</v>
      </c>
      <c r="F56" s="18"/>
      <c r="G56" s="11"/>
    </row>
    <row r="57" spans="1:7">
      <c r="A57" s="60"/>
      <c r="B57" s="7">
        <v>10511</v>
      </c>
      <c r="C57" s="8" t="s">
        <v>131</v>
      </c>
      <c r="D57" s="18">
        <v>1008</v>
      </c>
      <c r="E57" s="10" t="s">
        <v>11</v>
      </c>
      <c r="F57" s="9">
        <v>0.43</v>
      </c>
      <c r="G57" s="11">
        <f>SUM(D57*F57)</f>
        <v>433.44</v>
      </c>
    </row>
    <row r="58" spans="1:7">
      <c r="A58" s="60"/>
      <c r="B58" s="7">
        <v>370</v>
      </c>
      <c r="C58" s="8" t="s">
        <v>101</v>
      </c>
      <c r="D58" s="18">
        <v>2.88</v>
      </c>
      <c r="E58" s="10" t="s">
        <v>10</v>
      </c>
      <c r="F58" s="9">
        <v>71</v>
      </c>
      <c r="G58" s="11">
        <f t="shared" ref="G58" si="5">SUM(D58*F58)</f>
        <v>204.48</v>
      </c>
    </row>
    <row r="59" spans="1:7">
      <c r="A59" s="60"/>
      <c r="B59" s="7">
        <v>4718</v>
      </c>
      <c r="C59" s="8" t="s">
        <v>102</v>
      </c>
      <c r="D59" s="18">
        <v>2.88</v>
      </c>
      <c r="E59" s="10" t="s">
        <v>10</v>
      </c>
      <c r="F59" s="9">
        <v>75.78</v>
      </c>
      <c r="G59" s="11">
        <f>SUM(D59*F59)</f>
        <v>218.24639999999999</v>
      </c>
    </row>
    <row r="60" spans="1:7">
      <c r="A60" s="60"/>
      <c r="B60" s="7">
        <v>4719</v>
      </c>
      <c r="C60" s="8" t="s">
        <v>203</v>
      </c>
      <c r="D60" s="18">
        <v>0.18</v>
      </c>
      <c r="E60" s="10" t="s">
        <v>10</v>
      </c>
      <c r="F60" s="9">
        <v>76.78</v>
      </c>
      <c r="G60" s="11">
        <f>SUM(D60*F60)</f>
        <v>13.820399999999999</v>
      </c>
    </row>
    <row r="61" spans="1:7">
      <c r="A61" s="59"/>
      <c r="B61" s="14"/>
      <c r="C61" s="13"/>
      <c r="D61" s="21"/>
      <c r="E61" s="55"/>
      <c r="F61" s="49" t="s">
        <v>9</v>
      </c>
      <c r="G61" s="53">
        <f>SUM(G57:G59)</f>
        <v>856.16639999999995</v>
      </c>
    </row>
    <row r="62" spans="1:7" ht="15.75" thickBot="1">
      <c r="A62" s="62"/>
      <c r="B62" s="14"/>
      <c r="C62" s="13"/>
      <c r="D62" s="13"/>
      <c r="E62" s="30"/>
      <c r="F62" s="38"/>
      <c r="G62" s="39"/>
    </row>
    <row r="63" spans="1:7" ht="16.5" thickBot="1">
      <c r="A63" s="67"/>
      <c r="B63" s="68"/>
      <c r="C63" s="43"/>
      <c r="D63" s="46"/>
      <c r="E63" s="95" t="s">
        <v>71</v>
      </c>
      <c r="F63" s="104">
        <f>SUM(G21+G38+G50+G54+G61)</f>
        <v>4998.2205629999999</v>
      </c>
      <c r="G63" s="105"/>
    </row>
    <row r="64" spans="1:7">
      <c r="A64" s="41" t="s">
        <v>78</v>
      </c>
      <c r="B64" s="40"/>
      <c r="C64" s="40"/>
      <c r="E64" s="24"/>
    </row>
    <row r="65" spans="1:7" ht="15.75" thickBot="1">
      <c r="A65" s="106" t="s">
        <v>79</v>
      </c>
      <c r="B65" s="106"/>
      <c r="C65" s="106"/>
      <c r="D65" s="106"/>
      <c r="E65" s="106"/>
    </row>
    <row r="66" spans="1:7">
      <c r="A66" s="25"/>
      <c r="B66" s="27"/>
      <c r="C66" s="26"/>
      <c r="D66" s="26"/>
      <c r="E66" s="28"/>
      <c r="F66" s="26"/>
      <c r="G66" s="29"/>
    </row>
    <row r="67" spans="1:7">
      <c r="A67" s="12"/>
      <c r="B67" s="14"/>
      <c r="C67" s="13"/>
      <c r="D67" s="13"/>
      <c r="E67" s="30"/>
      <c r="F67" s="13"/>
      <c r="G67" s="31"/>
    </row>
    <row r="68" spans="1:7">
      <c r="A68" s="12"/>
      <c r="B68" s="14"/>
      <c r="C68" s="13"/>
      <c r="D68" s="13"/>
      <c r="E68" s="30"/>
      <c r="F68" s="13"/>
      <c r="G68" s="31"/>
    </row>
    <row r="69" spans="1:7">
      <c r="A69" s="12"/>
      <c r="B69" s="32" t="s">
        <v>206</v>
      </c>
      <c r="C69" s="13"/>
      <c r="D69" s="13" t="s">
        <v>73</v>
      </c>
      <c r="E69" s="30"/>
      <c r="F69" s="13"/>
      <c r="G69" s="31"/>
    </row>
    <row r="70" spans="1:7">
      <c r="A70" s="12"/>
      <c r="B70" s="14"/>
      <c r="C70" s="13"/>
      <c r="D70" s="13" t="s">
        <v>74</v>
      </c>
      <c r="E70" s="30"/>
      <c r="F70" s="13"/>
      <c r="G70" s="31"/>
    </row>
    <row r="71" spans="1:7" ht="15.75" thickBot="1">
      <c r="A71" s="33"/>
      <c r="B71" s="35"/>
      <c r="C71" s="34"/>
      <c r="D71" s="34"/>
      <c r="E71" s="36"/>
      <c r="F71" s="34"/>
      <c r="G71" s="37"/>
    </row>
  </sheetData>
  <mergeCells count="2">
    <mergeCell ref="F63:G63"/>
    <mergeCell ref="A65:E6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workbookViewId="0">
      <selection activeCell="B47" sqref="B47:C47"/>
    </sheetView>
  </sheetViews>
  <sheetFormatPr defaultRowHeight="15"/>
  <cols>
    <col min="1" max="1" width="8.85546875" customWidth="1"/>
    <col min="2" max="2" width="12.140625" customWidth="1"/>
    <col min="3" max="3" width="52.5703125" bestFit="1" customWidth="1"/>
    <col min="4" max="4" width="12.42578125" customWidth="1"/>
    <col min="5" max="5" width="9.42578125" bestFit="1" customWidth="1"/>
    <col min="6" max="6" width="12.42578125" customWidth="1"/>
    <col min="7" max="7" width="9" bestFit="1" customWidth="1"/>
  </cols>
  <sheetData>
    <row r="1" spans="1:7" ht="15.75">
      <c r="C1" s="8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13" t="s">
        <v>141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132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143</v>
      </c>
      <c r="D12" s="18">
        <v>3.52</v>
      </c>
      <c r="E12" s="10" t="s">
        <v>10</v>
      </c>
      <c r="F12" s="9"/>
      <c r="G12" s="11"/>
    </row>
    <row r="13" spans="1:7">
      <c r="A13" s="42"/>
      <c r="B13" s="7">
        <v>5061</v>
      </c>
      <c r="C13" s="19" t="s">
        <v>94</v>
      </c>
      <c r="D13" s="18">
        <v>6</v>
      </c>
      <c r="E13" s="10" t="s">
        <v>11</v>
      </c>
      <c r="F13" s="9">
        <v>6.25</v>
      </c>
      <c r="G13" s="11">
        <f t="shared" ref="G13:G16" si="0">SUM(D13*F13)</f>
        <v>37.5</v>
      </c>
    </row>
    <row r="14" spans="1:7">
      <c r="A14" s="42"/>
      <c r="B14" s="7">
        <v>10718</v>
      </c>
      <c r="C14" s="85" t="s">
        <v>145</v>
      </c>
      <c r="D14" s="18">
        <v>30</v>
      </c>
      <c r="E14" s="7" t="s">
        <v>14</v>
      </c>
      <c r="F14" s="9">
        <v>8.07</v>
      </c>
      <c r="G14" s="11">
        <f t="shared" si="0"/>
        <v>242.10000000000002</v>
      </c>
    </row>
    <row r="15" spans="1:7">
      <c r="A15" s="42"/>
      <c r="B15" s="7">
        <v>20213</v>
      </c>
      <c r="C15" s="85" t="s">
        <v>144</v>
      </c>
      <c r="D15" s="18">
        <v>21</v>
      </c>
      <c r="E15" s="7" t="s">
        <v>13</v>
      </c>
      <c r="F15" s="9">
        <v>16.36</v>
      </c>
      <c r="G15" s="11">
        <f t="shared" si="0"/>
        <v>343.56</v>
      </c>
    </row>
    <row r="16" spans="1:7" ht="22.5">
      <c r="A16" s="42"/>
      <c r="B16" s="86">
        <v>2794</v>
      </c>
      <c r="C16" s="87" t="s">
        <v>142</v>
      </c>
      <c r="D16" s="22">
        <v>22</v>
      </c>
      <c r="E16" s="86" t="s">
        <v>13</v>
      </c>
      <c r="F16" s="88">
        <v>10.42</v>
      </c>
      <c r="G16" s="23">
        <f t="shared" si="0"/>
        <v>229.24</v>
      </c>
    </row>
    <row r="17" spans="1:7" ht="15.75" thickBot="1">
      <c r="A17" s="56"/>
      <c r="B17" s="14"/>
      <c r="C17" s="13"/>
      <c r="D17" s="15"/>
      <c r="E17" s="55"/>
      <c r="F17" s="49" t="s">
        <v>9</v>
      </c>
      <c r="G17" s="53">
        <f>SUM(G13:G16)</f>
        <v>852.40000000000009</v>
      </c>
    </row>
    <row r="18" spans="1:7" ht="16.5" thickBot="1">
      <c r="A18" s="57">
        <v>2</v>
      </c>
      <c r="B18" s="63"/>
      <c r="C18" s="48" t="s">
        <v>81</v>
      </c>
      <c r="D18" s="46"/>
      <c r="E18" s="45"/>
      <c r="F18" s="46"/>
      <c r="G18" s="47"/>
    </row>
    <row r="19" spans="1:7">
      <c r="A19" s="58"/>
      <c r="B19" s="13"/>
      <c r="C19" s="19" t="s">
        <v>146</v>
      </c>
      <c r="D19" s="13"/>
      <c r="E19" s="13"/>
      <c r="F19" s="13"/>
      <c r="G19" s="31"/>
    </row>
    <row r="20" spans="1:7">
      <c r="A20" s="58"/>
      <c r="B20" s="7"/>
      <c r="C20" s="13" t="s">
        <v>119</v>
      </c>
      <c r="D20" s="9"/>
      <c r="E20" s="10"/>
      <c r="F20" s="9"/>
      <c r="G20" s="11"/>
    </row>
    <row r="21" spans="1:7">
      <c r="A21" s="58"/>
      <c r="B21" s="7">
        <v>10718</v>
      </c>
      <c r="C21" s="19" t="s">
        <v>84</v>
      </c>
      <c r="D21" s="9">
        <v>60</v>
      </c>
      <c r="E21" s="10" t="s">
        <v>14</v>
      </c>
      <c r="F21" s="9">
        <v>8.07</v>
      </c>
      <c r="G21" s="11">
        <f>SUM(D21*F21)</f>
        <v>484.20000000000005</v>
      </c>
    </row>
    <row r="22" spans="1:7">
      <c r="A22" s="58"/>
      <c r="B22" s="7">
        <v>5061</v>
      </c>
      <c r="C22" s="19" t="s">
        <v>94</v>
      </c>
      <c r="D22" s="9">
        <v>5.0999999999999996</v>
      </c>
      <c r="E22" s="10" t="s">
        <v>11</v>
      </c>
      <c r="F22" s="9">
        <v>6.25</v>
      </c>
      <c r="G22" s="11">
        <f t="shared" ref="G22:G28" si="1">SUM(D22*F22)</f>
        <v>31.874999999999996</v>
      </c>
    </row>
    <row r="23" spans="1:7">
      <c r="A23" s="58"/>
      <c r="B23" s="7">
        <v>3283</v>
      </c>
      <c r="C23" s="19" t="s">
        <v>103</v>
      </c>
      <c r="D23" s="9">
        <v>30</v>
      </c>
      <c r="E23" s="10" t="s">
        <v>8</v>
      </c>
      <c r="F23" s="9">
        <v>11.1</v>
      </c>
      <c r="G23" s="11">
        <f t="shared" si="1"/>
        <v>333</v>
      </c>
    </row>
    <row r="24" spans="1:7">
      <c r="A24" s="58"/>
      <c r="B24" s="7">
        <v>20247</v>
      </c>
      <c r="C24" s="19" t="s">
        <v>93</v>
      </c>
      <c r="D24" s="9">
        <v>6</v>
      </c>
      <c r="E24" s="10" t="s">
        <v>11</v>
      </c>
      <c r="F24" s="9">
        <v>6.61</v>
      </c>
      <c r="G24" s="11">
        <f t="shared" si="1"/>
        <v>39.660000000000004</v>
      </c>
    </row>
    <row r="25" spans="1:7">
      <c r="A25" s="58"/>
      <c r="B25" s="7"/>
      <c r="C25" s="19" t="s">
        <v>121</v>
      </c>
      <c r="D25" s="9"/>
      <c r="E25" s="10"/>
      <c r="F25" s="9"/>
      <c r="G25" s="11"/>
    </row>
    <row r="26" spans="1:7">
      <c r="A26" s="58"/>
      <c r="B26" s="7">
        <v>7194</v>
      </c>
      <c r="C26" s="8" t="s">
        <v>136</v>
      </c>
      <c r="D26" s="9">
        <v>34</v>
      </c>
      <c r="E26" s="10" t="s">
        <v>76</v>
      </c>
      <c r="F26" s="9">
        <v>14.68</v>
      </c>
      <c r="G26" s="11">
        <f t="shared" ref="G26" si="2">SUM(D26*F26)</f>
        <v>499.12</v>
      </c>
    </row>
    <row r="27" spans="1:7">
      <c r="A27" s="58"/>
      <c r="B27" s="7">
        <v>20247</v>
      </c>
      <c r="C27" s="19" t="s">
        <v>93</v>
      </c>
      <c r="D27" s="9">
        <v>6</v>
      </c>
      <c r="E27" s="10" t="s">
        <v>11</v>
      </c>
      <c r="F27" s="9">
        <v>6.61</v>
      </c>
      <c r="G27" s="11">
        <f t="shared" ref="G27" si="3">SUM(D27*F27)</f>
        <v>39.660000000000004</v>
      </c>
    </row>
    <row r="28" spans="1:7">
      <c r="A28" s="58"/>
      <c r="B28" s="7">
        <v>11587</v>
      </c>
      <c r="C28" s="19" t="s">
        <v>92</v>
      </c>
      <c r="D28" s="9">
        <v>18</v>
      </c>
      <c r="E28" s="10" t="s">
        <v>8</v>
      </c>
      <c r="F28" s="9">
        <v>34</v>
      </c>
      <c r="G28" s="11">
        <f t="shared" si="1"/>
        <v>612</v>
      </c>
    </row>
    <row r="29" spans="1:7" ht="15.75" thickBot="1">
      <c r="A29" s="76"/>
      <c r="B29" s="35"/>
      <c r="C29" s="34"/>
      <c r="D29" s="77"/>
      <c r="E29" s="78"/>
      <c r="F29" s="79" t="s">
        <v>9</v>
      </c>
      <c r="G29" s="80">
        <f>SUM(G20:G28)</f>
        <v>2039.5150000000001</v>
      </c>
    </row>
    <row r="30" spans="1:7" ht="16.5" thickBot="1">
      <c r="A30" s="57">
        <v>3</v>
      </c>
      <c r="B30" s="63"/>
      <c r="C30" s="48" t="s">
        <v>15</v>
      </c>
      <c r="D30" s="46"/>
      <c r="E30" s="45"/>
      <c r="F30" s="46"/>
      <c r="G30" s="47"/>
    </row>
    <row r="31" spans="1:7">
      <c r="A31" s="58"/>
      <c r="B31" s="7">
        <v>10554</v>
      </c>
      <c r="C31" s="19" t="s">
        <v>17</v>
      </c>
      <c r="D31" s="9">
        <v>2</v>
      </c>
      <c r="E31" s="10" t="s">
        <v>14</v>
      </c>
      <c r="F31" s="9">
        <v>50.44</v>
      </c>
      <c r="G31" s="11">
        <f t="shared" ref="G31:G34" si="4">SUM(D31*F31)</f>
        <v>100.88</v>
      </c>
    </row>
    <row r="32" spans="1:7">
      <c r="A32" s="58"/>
      <c r="B32" s="7">
        <v>3090</v>
      </c>
      <c r="C32" s="85" t="s">
        <v>147</v>
      </c>
      <c r="D32" s="9">
        <v>2</v>
      </c>
      <c r="E32" s="10" t="s">
        <v>14</v>
      </c>
      <c r="F32" s="9">
        <v>23.85</v>
      </c>
      <c r="G32" s="11">
        <f t="shared" si="4"/>
        <v>47.7</v>
      </c>
    </row>
    <row r="33" spans="1:7">
      <c r="A33" s="58"/>
      <c r="B33" s="7">
        <v>3438</v>
      </c>
      <c r="C33" s="8" t="s">
        <v>16</v>
      </c>
      <c r="D33" s="9">
        <v>4.08</v>
      </c>
      <c r="E33" s="10" t="s">
        <v>8</v>
      </c>
      <c r="F33" s="9">
        <v>237.6</v>
      </c>
      <c r="G33" s="11">
        <f t="shared" si="4"/>
        <v>969.40800000000002</v>
      </c>
    </row>
    <row r="34" spans="1:7">
      <c r="A34" s="58"/>
      <c r="B34" s="7">
        <v>20241</v>
      </c>
      <c r="C34" s="8" t="s">
        <v>20</v>
      </c>
      <c r="D34" s="9">
        <v>2</v>
      </c>
      <c r="E34" s="10" t="s">
        <v>6</v>
      </c>
      <c r="F34" s="9">
        <v>82.25</v>
      </c>
      <c r="G34" s="11">
        <f t="shared" si="4"/>
        <v>164.5</v>
      </c>
    </row>
    <row r="35" spans="1:7">
      <c r="A35" s="58"/>
      <c r="B35" s="7">
        <v>72116</v>
      </c>
      <c r="C35" s="8" t="s">
        <v>21</v>
      </c>
      <c r="D35" s="9">
        <v>4.08</v>
      </c>
      <c r="E35" s="10" t="s">
        <v>8</v>
      </c>
      <c r="F35" s="9">
        <v>46.51</v>
      </c>
      <c r="G35" s="11">
        <f>SUM(D35*F35)</f>
        <v>189.76079999999999</v>
      </c>
    </row>
    <row r="36" spans="1:7" ht="15.75" thickBot="1">
      <c r="A36" s="59"/>
      <c r="B36" s="14"/>
      <c r="C36" s="13"/>
      <c r="D36" s="15"/>
      <c r="E36" s="55"/>
      <c r="F36" s="49" t="s">
        <v>9</v>
      </c>
      <c r="G36" s="53">
        <f>SUM(G31:G35)</f>
        <v>1472.2488000000001</v>
      </c>
    </row>
    <row r="37" spans="1:7" ht="16.5" thickBot="1">
      <c r="A37" s="57">
        <v>5</v>
      </c>
      <c r="B37" s="63"/>
      <c r="C37" s="48" t="s">
        <v>25</v>
      </c>
      <c r="D37" s="46"/>
      <c r="E37" s="45"/>
      <c r="F37" s="64"/>
      <c r="G37" s="47"/>
    </row>
    <row r="38" spans="1:7">
      <c r="A38" s="58"/>
      <c r="B38" s="7">
        <v>7288</v>
      </c>
      <c r="C38" s="19" t="s">
        <v>129</v>
      </c>
      <c r="D38" s="18">
        <v>29.12</v>
      </c>
      <c r="E38" s="7" t="s">
        <v>128</v>
      </c>
      <c r="F38" s="18">
        <v>18.43</v>
      </c>
      <c r="G38" s="11">
        <f>SUM(D38*F38)</f>
        <v>536.6816</v>
      </c>
    </row>
    <row r="39" spans="1:7">
      <c r="A39" s="60"/>
      <c r="B39" s="20">
        <v>7345</v>
      </c>
      <c r="C39" s="6" t="s">
        <v>127</v>
      </c>
      <c r="D39" s="18">
        <v>5</v>
      </c>
      <c r="E39" s="20" t="s">
        <v>128</v>
      </c>
      <c r="F39" s="18">
        <v>12.64</v>
      </c>
      <c r="G39" s="11">
        <f>SUM(D39*F39)</f>
        <v>63.2</v>
      </c>
    </row>
    <row r="40" spans="1:7" ht="15.75" thickBot="1">
      <c r="A40" s="59"/>
      <c r="B40" s="14"/>
      <c r="C40" s="13"/>
      <c r="D40" s="15"/>
      <c r="E40" s="55"/>
      <c r="F40" s="49" t="s">
        <v>9</v>
      </c>
      <c r="G40" s="53">
        <f>SUM(G38:G39)</f>
        <v>599.88160000000005</v>
      </c>
    </row>
    <row r="41" spans="1:7" ht="16.5" thickBot="1">
      <c r="A41" s="67"/>
      <c r="B41" s="68"/>
      <c r="C41" s="43"/>
      <c r="D41" s="46"/>
      <c r="E41" s="75" t="s">
        <v>71</v>
      </c>
      <c r="F41" s="104">
        <f>SUM(G17+G29+G36+G40)</f>
        <v>4964.0454</v>
      </c>
      <c r="G41" s="105"/>
    </row>
    <row r="42" spans="1:7">
      <c r="A42" s="41" t="s">
        <v>78</v>
      </c>
      <c r="B42" s="40"/>
      <c r="C42" s="40"/>
      <c r="E42" s="24"/>
    </row>
    <row r="43" spans="1:7" ht="15.75" thickBot="1">
      <c r="A43" s="106" t="s">
        <v>79</v>
      </c>
      <c r="B43" s="106"/>
      <c r="C43" s="106"/>
      <c r="D43" s="106"/>
      <c r="E43" s="106"/>
    </row>
    <row r="44" spans="1:7">
      <c r="A44" s="25"/>
      <c r="B44" s="27"/>
      <c r="C44" s="26"/>
      <c r="D44" s="26"/>
      <c r="E44" s="28"/>
      <c r="F44" s="26"/>
      <c r="G44" s="29"/>
    </row>
    <row r="45" spans="1:7">
      <c r="A45" s="12"/>
      <c r="B45" s="14"/>
      <c r="C45" s="13"/>
      <c r="D45" s="13"/>
      <c r="E45" s="30"/>
      <c r="F45" s="13"/>
      <c r="G45" s="31"/>
    </row>
    <row r="46" spans="1:7">
      <c r="A46" s="12"/>
      <c r="B46" s="14"/>
      <c r="C46" s="13"/>
      <c r="D46" s="13"/>
      <c r="E46" s="30"/>
      <c r="F46" s="13"/>
      <c r="G46" s="31"/>
    </row>
    <row r="47" spans="1:7">
      <c r="A47" s="12"/>
      <c r="B47" s="32" t="s">
        <v>206</v>
      </c>
      <c r="C47" s="13"/>
      <c r="D47" s="13" t="s">
        <v>73</v>
      </c>
      <c r="E47" s="30"/>
      <c r="F47" s="13"/>
      <c r="G47" s="31"/>
    </row>
    <row r="48" spans="1:7">
      <c r="A48" s="12"/>
      <c r="B48" s="14"/>
      <c r="C48" s="13"/>
      <c r="D48" s="13" t="s">
        <v>74</v>
      </c>
      <c r="E48" s="30"/>
      <c r="F48" s="13"/>
      <c r="G48" s="31"/>
    </row>
    <row r="49" spans="1:7" ht="15.75" thickBot="1">
      <c r="A49" s="33"/>
      <c r="B49" s="35"/>
      <c r="C49" s="34"/>
      <c r="D49" s="34"/>
      <c r="E49" s="36"/>
      <c r="F49" s="34"/>
      <c r="G49" s="37"/>
    </row>
  </sheetData>
  <mergeCells count="2">
    <mergeCell ref="F41:G41"/>
    <mergeCell ref="A43:E4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8"/>
  <sheetViews>
    <sheetView workbookViewId="0">
      <selection activeCell="B16" sqref="B16:G16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205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208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t="s">
        <v>119</v>
      </c>
      <c r="D12" s="9"/>
      <c r="E12" s="10"/>
      <c r="F12" s="9"/>
      <c r="G12" s="11"/>
    </row>
    <row r="13" spans="1:7">
      <c r="A13" s="58"/>
      <c r="B13" s="7">
        <v>10718</v>
      </c>
      <c r="C13" s="19" t="s">
        <v>84</v>
      </c>
      <c r="D13" s="9">
        <v>30</v>
      </c>
      <c r="E13" s="10" t="s">
        <v>14</v>
      </c>
      <c r="F13" s="9">
        <v>8.07</v>
      </c>
      <c r="G13" s="11">
        <f>SUM(D13*F13)</f>
        <v>242.10000000000002</v>
      </c>
    </row>
    <row r="14" spans="1:7">
      <c r="A14" s="58"/>
      <c r="B14" s="7">
        <v>5061</v>
      </c>
      <c r="C14" s="19" t="s">
        <v>94</v>
      </c>
      <c r="D14" s="9">
        <v>7.34</v>
      </c>
      <c r="E14" s="10" t="s">
        <v>11</v>
      </c>
      <c r="F14" s="9">
        <v>6.25</v>
      </c>
      <c r="G14" s="11">
        <f t="shared" ref="G14:G24" si="0">SUM(D14*F14)</f>
        <v>45.875</v>
      </c>
    </row>
    <row r="15" spans="1:7">
      <c r="A15" s="58"/>
      <c r="B15" s="7">
        <v>3283</v>
      </c>
      <c r="C15" s="19" t="s">
        <v>103</v>
      </c>
      <c r="D15" s="9">
        <v>43.2</v>
      </c>
      <c r="E15" s="10" t="s">
        <v>8</v>
      </c>
      <c r="F15" s="9">
        <v>11.1</v>
      </c>
      <c r="G15" s="11">
        <f t="shared" si="0"/>
        <v>479.52000000000004</v>
      </c>
    </row>
    <row r="16" spans="1:7">
      <c r="A16" s="58"/>
      <c r="B16" s="7">
        <v>20247</v>
      </c>
      <c r="C16" s="19" t="s">
        <v>93</v>
      </c>
      <c r="D16" s="9">
        <v>8.64</v>
      </c>
      <c r="E16" s="10" t="s">
        <v>11</v>
      </c>
      <c r="F16" s="9">
        <v>6.61</v>
      </c>
      <c r="G16" s="11">
        <f t="shared" si="0"/>
        <v>57.110400000000006</v>
      </c>
    </row>
    <row r="17" spans="1:7">
      <c r="A17" s="58"/>
      <c r="B17" s="7"/>
      <c r="C17" s="19" t="s">
        <v>91</v>
      </c>
      <c r="D17" s="9">
        <v>90.21</v>
      </c>
      <c r="E17" s="10" t="s">
        <v>8</v>
      </c>
      <c r="F17" s="9"/>
      <c r="G17" s="11"/>
    </row>
    <row r="18" spans="1:7">
      <c r="A18" s="58"/>
      <c r="B18" s="7">
        <v>10566</v>
      </c>
      <c r="C18" s="19" t="s">
        <v>89</v>
      </c>
      <c r="D18" s="9">
        <v>180</v>
      </c>
      <c r="E18" s="10" t="s">
        <v>13</v>
      </c>
      <c r="F18" s="9">
        <v>5.85</v>
      </c>
      <c r="G18" s="11">
        <f t="shared" si="0"/>
        <v>1053</v>
      </c>
    </row>
    <row r="19" spans="1:7">
      <c r="A19" s="58"/>
      <c r="B19" s="7">
        <v>1607</v>
      </c>
      <c r="C19" s="8" t="s">
        <v>134</v>
      </c>
      <c r="D19" s="9">
        <v>255</v>
      </c>
      <c r="E19" s="10" t="s">
        <v>76</v>
      </c>
      <c r="F19" s="9">
        <v>0.1</v>
      </c>
      <c r="G19" s="11">
        <f t="shared" si="0"/>
        <v>25.5</v>
      </c>
    </row>
    <row r="20" spans="1:7">
      <c r="A20" s="58"/>
      <c r="B20" s="7">
        <v>4299</v>
      </c>
      <c r="C20" s="8" t="s">
        <v>135</v>
      </c>
      <c r="D20" s="9">
        <v>255</v>
      </c>
      <c r="E20" s="10" t="s">
        <v>76</v>
      </c>
      <c r="F20" s="9">
        <v>0.48</v>
      </c>
      <c r="G20" s="11">
        <f t="shared" si="0"/>
        <v>122.39999999999999</v>
      </c>
    </row>
    <row r="21" spans="1:7">
      <c r="A21" s="58"/>
      <c r="B21" s="7">
        <v>7194</v>
      </c>
      <c r="C21" s="8" t="s">
        <v>166</v>
      </c>
      <c r="D21" s="9">
        <v>104</v>
      </c>
      <c r="E21" s="10" t="s">
        <v>76</v>
      </c>
      <c r="F21" s="9">
        <v>14.68</v>
      </c>
      <c r="G21" s="11">
        <f t="shared" si="0"/>
        <v>1526.72</v>
      </c>
    </row>
    <row r="22" spans="1:7">
      <c r="A22" s="58"/>
      <c r="B22" s="7">
        <v>7219</v>
      </c>
      <c r="C22" s="19" t="s">
        <v>88</v>
      </c>
      <c r="D22" s="9">
        <v>11</v>
      </c>
      <c r="E22" s="10" t="s">
        <v>13</v>
      </c>
      <c r="F22" s="9">
        <v>28.7</v>
      </c>
      <c r="G22" s="11">
        <f t="shared" si="0"/>
        <v>315.7</v>
      </c>
    </row>
    <row r="23" spans="1:7">
      <c r="A23" s="58"/>
      <c r="B23" s="7">
        <v>6092</v>
      </c>
      <c r="C23" s="19" t="s">
        <v>87</v>
      </c>
      <c r="D23" s="9">
        <v>0.82</v>
      </c>
      <c r="E23" s="10" t="s">
        <v>8</v>
      </c>
      <c r="F23" s="9">
        <v>24.18</v>
      </c>
      <c r="G23" s="11">
        <f t="shared" si="0"/>
        <v>19.8276</v>
      </c>
    </row>
    <row r="24" spans="1:7">
      <c r="A24" s="58"/>
      <c r="B24" s="7">
        <v>11587</v>
      </c>
      <c r="C24" s="19" t="s">
        <v>92</v>
      </c>
      <c r="D24" s="9">
        <v>0.3</v>
      </c>
      <c r="E24" s="10" t="s">
        <v>8</v>
      </c>
      <c r="F24" s="9">
        <v>34</v>
      </c>
      <c r="G24" s="11">
        <f t="shared" si="0"/>
        <v>10.199999999999999</v>
      </c>
    </row>
    <row r="25" spans="1:7" ht="15.75" thickBot="1">
      <c r="A25" s="59"/>
      <c r="B25" s="14"/>
      <c r="C25" s="13"/>
      <c r="D25" s="15"/>
      <c r="E25" s="55"/>
      <c r="F25" s="49" t="s">
        <v>9</v>
      </c>
      <c r="G25" s="53">
        <f>SUM(G12:G24)</f>
        <v>3897.953</v>
      </c>
    </row>
    <row r="26" spans="1:7" ht="16.5" thickBot="1">
      <c r="A26" s="57">
        <v>3</v>
      </c>
      <c r="B26" s="63"/>
      <c r="C26" s="48" t="s">
        <v>15</v>
      </c>
      <c r="D26" s="46"/>
      <c r="E26" s="45"/>
      <c r="F26" s="46"/>
      <c r="G26" s="47"/>
    </row>
    <row r="27" spans="1:7">
      <c r="A27" s="58"/>
      <c r="B27" s="7">
        <v>3423</v>
      </c>
      <c r="C27" s="8" t="s">
        <v>123</v>
      </c>
      <c r="D27" s="9">
        <v>0.3</v>
      </c>
      <c r="E27" s="10" t="s">
        <v>8</v>
      </c>
      <c r="F27" s="9">
        <v>194.4</v>
      </c>
      <c r="G27" s="11">
        <f t="shared" ref="G27:G36" si="1">SUM(D27*F27)</f>
        <v>58.32</v>
      </c>
    </row>
    <row r="28" spans="1:7">
      <c r="A28" s="58"/>
      <c r="B28" s="7">
        <v>3438</v>
      </c>
      <c r="C28" s="8" t="s">
        <v>16</v>
      </c>
      <c r="D28" s="9">
        <v>2.04</v>
      </c>
      <c r="E28" s="10" t="s">
        <v>8</v>
      </c>
      <c r="F28" s="9">
        <v>237.6</v>
      </c>
      <c r="G28" s="11">
        <f t="shared" si="1"/>
        <v>484.70400000000001</v>
      </c>
    </row>
    <row r="29" spans="1:7">
      <c r="A29" s="58"/>
      <c r="B29" s="7">
        <v>5020</v>
      </c>
      <c r="C29" s="8" t="s">
        <v>124</v>
      </c>
      <c r="D29" s="9">
        <v>1</v>
      </c>
      <c r="E29" s="10" t="s">
        <v>14</v>
      </c>
      <c r="F29" s="9">
        <v>79.69</v>
      </c>
      <c r="G29" s="11">
        <f t="shared" si="1"/>
        <v>79.69</v>
      </c>
    </row>
    <row r="30" spans="1:7">
      <c r="A30" s="58"/>
      <c r="B30" s="7">
        <v>10554</v>
      </c>
      <c r="C30" s="19" t="s">
        <v>17</v>
      </c>
      <c r="D30" s="9">
        <v>1</v>
      </c>
      <c r="E30" s="10" t="s">
        <v>14</v>
      </c>
      <c r="F30" s="9">
        <v>50.44</v>
      </c>
      <c r="G30" s="11">
        <f t="shared" si="1"/>
        <v>50.44</v>
      </c>
    </row>
    <row r="31" spans="1:7" ht="22.5">
      <c r="A31" s="58"/>
      <c r="B31" s="86">
        <v>3090</v>
      </c>
      <c r="C31" s="87" t="s">
        <v>147</v>
      </c>
      <c r="D31" s="88">
        <v>1</v>
      </c>
      <c r="E31" s="91" t="s">
        <v>14</v>
      </c>
      <c r="F31" s="88">
        <v>23.85</v>
      </c>
      <c r="G31" s="23">
        <f t="shared" si="1"/>
        <v>23.85</v>
      </c>
    </row>
    <row r="32" spans="1:7">
      <c r="A32" s="58"/>
      <c r="B32" s="7">
        <v>20241</v>
      </c>
      <c r="C32" s="8" t="s">
        <v>20</v>
      </c>
      <c r="D32" s="9">
        <v>2</v>
      </c>
      <c r="E32" s="10" t="s">
        <v>6</v>
      </c>
      <c r="F32" s="9">
        <v>82.25</v>
      </c>
      <c r="G32" s="11">
        <f t="shared" si="1"/>
        <v>164.5</v>
      </c>
    </row>
    <row r="33" spans="1:7">
      <c r="A33" s="58"/>
      <c r="B33" s="7">
        <v>3097</v>
      </c>
      <c r="C33" s="8" t="s">
        <v>18</v>
      </c>
      <c r="D33" s="9">
        <v>1</v>
      </c>
      <c r="E33" s="10" t="s">
        <v>14</v>
      </c>
      <c r="F33" s="9">
        <v>24.37</v>
      </c>
      <c r="G33" s="11">
        <f t="shared" si="1"/>
        <v>24.37</v>
      </c>
    </row>
    <row r="34" spans="1:7">
      <c r="A34" s="58"/>
      <c r="B34" s="7">
        <v>2425</v>
      </c>
      <c r="C34" s="8" t="s">
        <v>19</v>
      </c>
      <c r="D34" s="9">
        <v>9</v>
      </c>
      <c r="E34" s="10" t="s">
        <v>14</v>
      </c>
      <c r="F34" s="9">
        <v>5.38</v>
      </c>
      <c r="G34" s="11">
        <f t="shared" si="1"/>
        <v>48.42</v>
      </c>
    </row>
    <row r="35" spans="1:7">
      <c r="A35" s="58"/>
      <c r="B35" s="7">
        <v>20240</v>
      </c>
      <c r="C35" s="8" t="s">
        <v>125</v>
      </c>
      <c r="D35" s="9">
        <v>1</v>
      </c>
      <c r="E35" s="10" t="s">
        <v>6</v>
      </c>
      <c r="F35" s="9">
        <v>26.35</v>
      </c>
      <c r="G35" s="11">
        <f t="shared" si="1"/>
        <v>26.35</v>
      </c>
    </row>
    <row r="36" spans="1:7">
      <c r="A36" s="58"/>
      <c r="B36" s="24">
        <v>72116</v>
      </c>
      <c r="C36" t="s">
        <v>75</v>
      </c>
      <c r="D36" s="9">
        <v>2.04</v>
      </c>
      <c r="E36" s="24" t="s">
        <v>8</v>
      </c>
      <c r="F36">
        <v>47.3</v>
      </c>
      <c r="G36" s="11">
        <f t="shared" si="1"/>
        <v>96.49199999999999</v>
      </c>
    </row>
    <row r="37" spans="1:7">
      <c r="A37" s="58"/>
      <c r="B37" s="7">
        <v>10500</v>
      </c>
      <c r="C37" s="8" t="s">
        <v>22</v>
      </c>
      <c r="D37" s="9">
        <v>0.3</v>
      </c>
      <c r="E37" s="10" t="s">
        <v>8</v>
      </c>
      <c r="F37" s="9">
        <v>40</v>
      </c>
      <c r="G37" s="11">
        <f>SUM(D37*F37)</f>
        <v>12</v>
      </c>
    </row>
    <row r="38" spans="1:7">
      <c r="A38" s="59"/>
      <c r="B38" s="14"/>
      <c r="C38" s="13"/>
      <c r="D38" s="15"/>
      <c r="E38" s="55"/>
      <c r="F38" s="49" t="s">
        <v>9</v>
      </c>
      <c r="G38" s="53">
        <f>SUM(G27:G37)</f>
        <v>1069.136</v>
      </c>
    </row>
    <row r="39" spans="1:7" ht="15.75" thickBot="1">
      <c r="A39" s="62"/>
      <c r="B39" s="14"/>
      <c r="C39" s="13"/>
      <c r="D39" s="13"/>
      <c r="E39" s="30"/>
      <c r="F39" s="38"/>
      <c r="G39" s="39"/>
    </row>
    <row r="40" spans="1:7" ht="16.5" thickBot="1">
      <c r="A40" s="67"/>
      <c r="B40" s="68"/>
      <c r="C40" s="43"/>
      <c r="D40" s="46"/>
      <c r="E40" s="95" t="s">
        <v>71</v>
      </c>
      <c r="F40" s="104">
        <f>SUM(+G25+G38)</f>
        <v>4967.0889999999999</v>
      </c>
      <c r="G40" s="105"/>
    </row>
    <row r="41" spans="1:7">
      <c r="A41" s="41" t="s">
        <v>78</v>
      </c>
      <c r="B41" s="40"/>
      <c r="C41" s="40"/>
      <c r="E41" s="24"/>
    </row>
    <row r="42" spans="1:7" ht="15.75" thickBot="1">
      <c r="A42" s="106" t="s">
        <v>79</v>
      </c>
      <c r="B42" s="106"/>
      <c r="C42" s="106"/>
      <c r="D42" s="106"/>
      <c r="E42" s="106"/>
    </row>
    <row r="43" spans="1:7">
      <c r="A43" s="25"/>
      <c r="B43" s="27"/>
      <c r="C43" s="26"/>
      <c r="D43" s="26"/>
      <c r="E43" s="28"/>
      <c r="F43" s="26"/>
      <c r="G43" s="29"/>
    </row>
    <row r="44" spans="1:7">
      <c r="A44" s="12"/>
      <c r="B44" s="14"/>
      <c r="C44" s="13"/>
      <c r="D44" s="13"/>
      <c r="E44" s="30"/>
      <c r="F44" s="13"/>
      <c r="G44" s="31"/>
    </row>
    <row r="45" spans="1:7">
      <c r="A45" s="12"/>
      <c r="B45" s="14"/>
      <c r="C45" s="13"/>
      <c r="D45" s="13"/>
      <c r="E45" s="30"/>
      <c r="F45" s="13"/>
      <c r="G45" s="31"/>
    </row>
    <row r="46" spans="1:7">
      <c r="A46" s="12"/>
      <c r="B46" s="32" t="s">
        <v>206</v>
      </c>
      <c r="C46" s="13"/>
      <c r="D46" s="13" t="s">
        <v>73</v>
      </c>
      <c r="E46" s="30"/>
      <c r="F46" s="13"/>
      <c r="G46" s="31"/>
    </row>
    <row r="47" spans="1:7">
      <c r="A47" s="12"/>
      <c r="B47" s="14"/>
      <c r="C47" s="13"/>
      <c r="D47" s="13" t="s">
        <v>74</v>
      </c>
      <c r="E47" s="30"/>
      <c r="F47" s="13"/>
      <c r="G47" s="31"/>
    </row>
    <row r="48" spans="1:7" ht="15.75" thickBot="1">
      <c r="A48" s="33"/>
      <c r="B48" s="35"/>
      <c r="C48" s="34"/>
      <c r="D48" s="34"/>
      <c r="E48" s="36"/>
      <c r="F48" s="34"/>
      <c r="G48" s="37"/>
    </row>
  </sheetData>
  <mergeCells count="2">
    <mergeCell ref="F40:G40"/>
    <mergeCell ref="A42:E4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74"/>
  <sheetViews>
    <sheetView topLeftCell="A52" workbookViewId="0">
      <selection activeCell="D80" sqref="D80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209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207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211</v>
      </c>
      <c r="D12" s="18">
        <v>3.52</v>
      </c>
      <c r="E12" s="10" t="s">
        <v>10</v>
      </c>
      <c r="F12" s="9"/>
      <c r="G12" s="11"/>
    </row>
    <row r="13" spans="1:7">
      <c r="A13" s="42"/>
      <c r="B13" s="7">
        <v>10511</v>
      </c>
      <c r="C13" s="8" t="s">
        <v>115</v>
      </c>
      <c r="D13" s="18">
        <v>139</v>
      </c>
      <c r="E13" s="10" t="s">
        <v>11</v>
      </c>
      <c r="F13" s="9">
        <v>0.43</v>
      </c>
      <c r="G13" s="11">
        <f>SUM(D13*F13)</f>
        <v>59.769999999999996</v>
      </c>
    </row>
    <row r="14" spans="1:7">
      <c r="A14" s="42"/>
      <c r="B14" s="7">
        <v>370</v>
      </c>
      <c r="C14" s="8" t="s">
        <v>101</v>
      </c>
      <c r="D14" s="18">
        <v>0.36</v>
      </c>
      <c r="E14" s="10" t="s">
        <v>10</v>
      </c>
      <c r="F14" s="9">
        <v>71</v>
      </c>
      <c r="G14" s="11">
        <f t="shared" ref="G14:G20" si="0">SUM(D14*F14)</f>
        <v>25.56</v>
      </c>
    </row>
    <row r="15" spans="1:7">
      <c r="A15" s="42"/>
      <c r="B15" s="7">
        <v>4718</v>
      </c>
      <c r="C15" s="8" t="s">
        <v>102</v>
      </c>
      <c r="D15" s="18">
        <v>0.36</v>
      </c>
      <c r="E15" s="10" t="s">
        <v>10</v>
      </c>
      <c r="F15" s="9">
        <v>75.78</v>
      </c>
      <c r="G15" s="11">
        <f t="shared" si="0"/>
        <v>27.280799999999999</v>
      </c>
    </row>
    <row r="16" spans="1:7">
      <c r="A16" s="42"/>
      <c r="B16" s="7">
        <v>6189</v>
      </c>
      <c r="C16" s="8" t="s">
        <v>116</v>
      </c>
      <c r="D16" s="18">
        <v>4.5599999999999996</v>
      </c>
      <c r="E16" s="10" t="s">
        <v>13</v>
      </c>
      <c r="F16" s="9">
        <v>6.05</v>
      </c>
      <c r="G16" s="11">
        <f t="shared" si="0"/>
        <v>27.587999999999997</v>
      </c>
    </row>
    <row r="17" spans="1:7">
      <c r="A17" s="42"/>
      <c r="B17" s="7">
        <v>5061</v>
      </c>
      <c r="C17" s="19" t="s">
        <v>94</v>
      </c>
      <c r="D17" s="18">
        <v>0.77</v>
      </c>
      <c r="E17" s="10" t="s">
        <v>11</v>
      </c>
      <c r="F17" s="9">
        <v>6.25</v>
      </c>
      <c r="G17" s="11">
        <f t="shared" si="0"/>
        <v>4.8125</v>
      </c>
    </row>
    <row r="18" spans="1:7">
      <c r="A18" s="42"/>
      <c r="B18" s="7">
        <v>33</v>
      </c>
      <c r="C18" s="8" t="s">
        <v>112</v>
      </c>
      <c r="D18" s="18">
        <v>12</v>
      </c>
      <c r="E18" s="10" t="s">
        <v>11</v>
      </c>
      <c r="F18" s="9">
        <v>3.68</v>
      </c>
      <c r="G18" s="11">
        <f t="shared" si="0"/>
        <v>44.160000000000004</v>
      </c>
    </row>
    <row r="19" spans="1:7">
      <c r="A19" s="42"/>
      <c r="B19" s="7">
        <v>32</v>
      </c>
      <c r="C19" s="8" t="s">
        <v>113</v>
      </c>
      <c r="D19" s="18">
        <v>3.8</v>
      </c>
      <c r="E19" s="10" t="s">
        <v>11</v>
      </c>
      <c r="F19" s="9">
        <v>3.92</v>
      </c>
      <c r="G19" s="11">
        <f t="shared" si="0"/>
        <v>14.895999999999999</v>
      </c>
    </row>
    <row r="20" spans="1:7">
      <c r="A20" s="42"/>
      <c r="B20" s="7">
        <v>141</v>
      </c>
      <c r="C20" s="8" t="s">
        <v>117</v>
      </c>
      <c r="D20" s="18">
        <v>2.2800000000000001E-2</v>
      </c>
      <c r="E20" s="10" t="s">
        <v>11</v>
      </c>
      <c r="F20" s="9">
        <v>9.48</v>
      </c>
      <c r="G20" s="11">
        <f t="shared" si="0"/>
        <v>0.21614400000000003</v>
      </c>
    </row>
    <row r="21" spans="1:7" ht="15.75" thickBot="1">
      <c r="A21" s="56"/>
      <c r="B21" s="14"/>
      <c r="C21" s="13"/>
      <c r="D21" s="15"/>
      <c r="E21" s="55"/>
      <c r="F21" s="49" t="s">
        <v>9</v>
      </c>
      <c r="G21" s="53">
        <f>SUM(G13:G20)</f>
        <v>204.283444</v>
      </c>
    </row>
    <row r="22" spans="1:7" ht="16.5" thickBot="1">
      <c r="A22" s="57">
        <v>2</v>
      </c>
      <c r="B22" s="63"/>
      <c r="C22" s="48" t="s">
        <v>81</v>
      </c>
      <c r="D22" s="46"/>
      <c r="E22" s="45"/>
      <c r="F22" s="46"/>
      <c r="G22" s="47"/>
    </row>
    <row r="23" spans="1:7">
      <c r="A23" s="58"/>
      <c r="C23" s="8" t="s">
        <v>212</v>
      </c>
    </row>
    <row r="24" spans="1:7">
      <c r="A24" s="58"/>
      <c r="B24" s="7">
        <v>7267</v>
      </c>
      <c r="C24" s="8" t="s">
        <v>99</v>
      </c>
      <c r="D24" s="9">
        <v>574</v>
      </c>
      <c r="E24" s="10" t="s">
        <v>14</v>
      </c>
      <c r="F24" s="9">
        <v>0.44</v>
      </c>
      <c r="G24" s="11">
        <f>SUM(D24*F24)</f>
        <v>252.56</v>
      </c>
    </row>
    <row r="25" spans="1:7">
      <c r="A25" s="58"/>
      <c r="B25" s="7"/>
      <c r="C25" s="8" t="s">
        <v>100</v>
      </c>
      <c r="D25" s="9">
        <v>0.17374999999999999</v>
      </c>
      <c r="E25" s="10" t="s">
        <v>90</v>
      </c>
      <c r="F25" s="9"/>
      <c r="G25" s="11"/>
    </row>
    <row r="26" spans="1:7">
      <c r="A26" s="58"/>
      <c r="B26" s="7"/>
      <c r="C26" s="8" t="s">
        <v>98</v>
      </c>
      <c r="D26" s="9">
        <v>0.20849999999999999</v>
      </c>
      <c r="E26" s="10" t="s">
        <v>90</v>
      </c>
      <c r="F26" s="9"/>
      <c r="G26" s="11"/>
    </row>
    <row r="27" spans="1:7">
      <c r="A27" s="58"/>
      <c r="B27" s="7">
        <v>13284</v>
      </c>
      <c r="C27" t="s">
        <v>120</v>
      </c>
      <c r="D27" s="9">
        <v>66</v>
      </c>
      <c r="E27" s="10" t="s">
        <v>11</v>
      </c>
      <c r="F27" s="9">
        <v>0.39</v>
      </c>
      <c r="G27" s="11">
        <f t="shared" ref="G27:G29" si="1">SUM(D27*F27)</f>
        <v>25.740000000000002</v>
      </c>
    </row>
    <row r="28" spans="1:7">
      <c r="A28" s="58"/>
      <c r="B28" s="7">
        <v>1106</v>
      </c>
      <c r="C28" t="s">
        <v>96</v>
      </c>
      <c r="D28" s="9">
        <v>66</v>
      </c>
      <c r="E28" s="10" t="s">
        <v>11</v>
      </c>
      <c r="F28" s="9">
        <v>0.4</v>
      </c>
      <c r="G28" s="11">
        <f t="shared" si="1"/>
        <v>26.400000000000002</v>
      </c>
    </row>
    <row r="29" spans="1:7">
      <c r="A29" s="58"/>
      <c r="B29" s="7">
        <v>367</v>
      </c>
      <c r="C29" t="s">
        <v>97</v>
      </c>
      <c r="D29" s="9">
        <v>0.25</v>
      </c>
      <c r="E29" s="10" t="s">
        <v>90</v>
      </c>
      <c r="F29" s="9">
        <v>67</v>
      </c>
      <c r="G29" s="11">
        <f t="shared" si="1"/>
        <v>16.75</v>
      </c>
    </row>
    <row r="30" spans="1:7">
      <c r="A30" s="58"/>
      <c r="B30" s="7"/>
      <c r="C30" t="s">
        <v>119</v>
      </c>
      <c r="D30" s="9"/>
      <c r="E30" s="10"/>
      <c r="F30" s="9"/>
      <c r="G30" s="11"/>
    </row>
    <row r="31" spans="1:7">
      <c r="A31" s="58"/>
      <c r="B31" s="7">
        <v>10718</v>
      </c>
      <c r="C31" s="19" t="s">
        <v>84</v>
      </c>
      <c r="D31" s="9">
        <v>120</v>
      </c>
      <c r="E31" s="10" t="s">
        <v>14</v>
      </c>
      <c r="F31" s="9">
        <v>8.07</v>
      </c>
      <c r="G31" s="11">
        <f>SUM(D31*F31)</f>
        <v>968.40000000000009</v>
      </c>
    </row>
    <row r="32" spans="1:7">
      <c r="A32" s="58"/>
      <c r="B32" s="7">
        <v>5061</v>
      </c>
      <c r="C32" s="19" t="s">
        <v>94</v>
      </c>
      <c r="D32" s="9">
        <v>17</v>
      </c>
      <c r="E32" s="10" t="s">
        <v>11</v>
      </c>
      <c r="F32" s="9">
        <v>6.25</v>
      </c>
      <c r="G32" s="11">
        <f t="shared" ref="G32:G41" si="2">SUM(D32*F32)</f>
        <v>106.25</v>
      </c>
    </row>
    <row r="33" spans="1:7">
      <c r="A33" s="58"/>
      <c r="B33" s="7">
        <v>3283</v>
      </c>
      <c r="C33" s="19" t="s">
        <v>103</v>
      </c>
      <c r="D33" s="9">
        <v>99.63</v>
      </c>
      <c r="E33" s="10" t="s">
        <v>8</v>
      </c>
      <c r="F33" s="9">
        <v>11.1</v>
      </c>
      <c r="G33" s="11">
        <f t="shared" si="2"/>
        <v>1105.8929999999998</v>
      </c>
    </row>
    <row r="34" spans="1:7">
      <c r="A34" s="58"/>
      <c r="B34" s="7">
        <v>20247</v>
      </c>
      <c r="C34" s="19" t="s">
        <v>93</v>
      </c>
      <c r="D34" s="9">
        <v>20</v>
      </c>
      <c r="E34" s="10" t="s">
        <v>11</v>
      </c>
      <c r="F34" s="9">
        <v>6.61</v>
      </c>
      <c r="G34" s="11">
        <f t="shared" si="2"/>
        <v>132.20000000000002</v>
      </c>
    </row>
    <row r="35" spans="1:7">
      <c r="A35" s="58"/>
      <c r="B35" s="7"/>
      <c r="C35" s="19" t="s">
        <v>91</v>
      </c>
      <c r="D35" s="9"/>
      <c r="E35" s="10"/>
      <c r="F35" s="9"/>
      <c r="G35" s="11">
        <f t="shared" si="2"/>
        <v>0</v>
      </c>
    </row>
    <row r="36" spans="1:7">
      <c r="A36" s="58"/>
      <c r="B36" s="7">
        <v>10566</v>
      </c>
      <c r="C36" s="19" t="s">
        <v>89</v>
      </c>
      <c r="D36" s="9">
        <v>45</v>
      </c>
      <c r="E36" s="10" t="s">
        <v>13</v>
      </c>
      <c r="F36" s="9">
        <v>5.85</v>
      </c>
      <c r="G36" s="11">
        <f t="shared" si="2"/>
        <v>263.25</v>
      </c>
    </row>
    <row r="37" spans="1:7">
      <c r="A37" s="58"/>
      <c r="B37" s="7">
        <v>1607</v>
      </c>
      <c r="C37" s="8" t="s">
        <v>134</v>
      </c>
      <c r="D37" s="9">
        <v>28</v>
      </c>
      <c r="E37" s="10" t="s">
        <v>76</v>
      </c>
      <c r="F37" s="9">
        <v>0.1</v>
      </c>
      <c r="G37" s="11">
        <f t="shared" si="2"/>
        <v>2.8000000000000003</v>
      </c>
    </row>
    <row r="38" spans="1:7">
      <c r="A38" s="58"/>
      <c r="B38" s="7">
        <v>4299</v>
      </c>
      <c r="C38" s="8" t="s">
        <v>135</v>
      </c>
      <c r="D38" s="9">
        <v>28</v>
      </c>
      <c r="E38" s="10" t="s">
        <v>76</v>
      </c>
      <c r="F38" s="9">
        <v>0.48</v>
      </c>
      <c r="G38" s="11">
        <f t="shared" si="2"/>
        <v>13.44</v>
      </c>
    </row>
    <row r="39" spans="1:7">
      <c r="A39" s="58"/>
      <c r="B39" s="7">
        <v>7194</v>
      </c>
      <c r="C39" s="8" t="s">
        <v>166</v>
      </c>
      <c r="D39" s="9">
        <v>23</v>
      </c>
      <c r="E39" s="10" t="s">
        <v>76</v>
      </c>
      <c r="F39" s="9">
        <v>14.68</v>
      </c>
      <c r="G39" s="11">
        <f t="shared" si="2"/>
        <v>337.64</v>
      </c>
    </row>
    <row r="40" spans="1:7">
      <c r="A40" s="58"/>
      <c r="B40" s="7">
        <v>6092</v>
      </c>
      <c r="C40" s="19" t="s">
        <v>87</v>
      </c>
      <c r="D40" s="9">
        <v>0.82</v>
      </c>
      <c r="E40" s="10" t="s">
        <v>8</v>
      </c>
      <c r="F40" s="9">
        <v>24.18</v>
      </c>
      <c r="G40" s="11">
        <f t="shared" si="2"/>
        <v>19.8276</v>
      </c>
    </row>
    <row r="41" spans="1:7">
      <c r="A41" s="58"/>
      <c r="B41" s="7">
        <v>11587</v>
      </c>
      <c r="C41" s="19" t="s">
        <v>92</v>
      </c>
      <c r="D41" s="9">
        <v>13</v>
      </c>
      <c r="E41" s="10" t="s">
        <v>8</v>
      </c>
      <c r="F41" s="9">
        <v>34</v>
      </c>
      <c r="G41" s="11">
        <f t="shared" si="2"/>
        <v>442</v>
      </c>
    </row>
    <row r="42" spans="1:7" ht="15.75" thickBot="1">
      <c r="A42" s="59"/>
      <c r="B42" s="14"/>
      <c r="C42" s="13"/>
      <c r="D42" s="15"/>
      <c r="E42" s="55"/>
      <c r="F42" s="49" t="s">
        <v>9</v>
      </c>
      <c r="G42" s="53">
        <f>SUM(G24:G41)</f>
        <v>3713.1505999999999</v>
      </c>
    </row>
    <row r="43" spans="1:7" ht="16.5" thickBot="1">
      <c r="A43" s="57">
        <v>4</v>
      </c>
      <c r="B43" s="63"/>
      <c r="C43" s="48" t="s">
        <v>24</v>
      </c>
      <c r="D43" s="46"/>
      <c r="E43" s="45"/>
      <c r="F43" s="64"/>
      <c r="G43" s="47"/>
    </row>
    <row r="44" spans="1:7">
      <c r="A44" s="58"/>
      <c r="B44" s="7"/>
      <c r="C44" s="8" t="s">
        <v>100</v>
      </c>
      <c r="D44" s="9">
        <v>0.17374999999999999</v>
      </c>
      <c r="E44" s="10" t="s">
        <v>90</v>
      </c>
      <c r="F44" s="9"/>
      <c r="G44" s="11"/>
    </row>
    <row r="45" spans="1:7">
      <c r="A45" s="58"/>
      <c r="B45" s="7">
        <v>13284</v>
      </c>
      <c r="C45" t="s">
        <v>120</v>
      </c>
      <c r="D45" s="9">
        <v>3.61E-2</v>
      </c>
      <c r="E45" s="10" t="s">
        <v>11</v>
      </c>
      <c r="F45" s="9">
        <v>0.39</v>
      </c>
      <c r="G45" s="11">
        <f t="shared" ref="G45:G47" si="3">SUM(D45*F45)</f>
        <v>1.4079000000000001E-2</v>
      </c>
    </row>
    <row r="46" spans="1:7">
      <c r="A46" s="58"/>
      <c r="B46" s="7">
        <v>1106</v>
      </c>
      <c r="C46" t="s">
        <v>96</v>
      </c>
      <c r="D46" s="9">
        <v>0.04</v>
      </c>
      <c r="E46" s="10" t="s">
        <v>11</v>
      </c>
      <c r="F46" s="9">
        <v>0.4</v>
      </c>
      <c r="G46" s="11">
        <f t="shared" si="3"/>
        <v>1.6E-2</v>
      </c>
    </row>
    <row r="47" spans="1:7">
      <c r="A47" s="58"/>
      <c r="B47" s="7">
        <v>367</v>
      </c>
      <c r="C47" t="s">
        <v>97</v>
      </c>
      <c r="D47" s="9">
        <v>0.21</v>
      </c>
      <c r="E47" s="10" t="s">
        <v>90</v>
      </c>
      <c r="F47" s="9">
        <v>67</v>
      </c>
      <c r="G47" s="11">
        <f t="shared" si="3"/>
        <v>14.07</v>
      </c>
    </row>
    <row r="48" spans="1:7">
      <c r="A48" s="58"/>
      <c r="B48" s="7"/>
      <c r="C48" s="8"/>
      <c r="D48" s="18"/>
      <c r="E48" s="10"/>
      <c r="F48" s="9"/>
      <c r="G48" s="11"/>
    </row>
    <row r="49" spans="1:7">
      <c r="A49" s="58"/>
      <c r="B49" s="7">
        <v>5982</v>
      </c>
      <c r="C49" s="8" t="s">
        <v>126</v>
      </c>
      <c r="D49" s="18">
        <v>1.0425</v>
      </c>
      <c r="E49" s="10" t="s">
        <v>90</v>
      </c>
      <c r="F49" s="9"/>
      <c r="G49" s="11"/>
    </row>
    <row r="50" spans="1:7">
      <c r="A50" s="58"/>
      <c r="B50" s="7">
        <v>13284</v>
      </c>
      <c r="C50" t="s">
        <v>95</v>
      </c>
      <c r="D50" s="18">
        <v>190</v>
      </c>
      <c r="E50" s="10" t="s">
        <v>11</v>
      </c>
      <c r="F50" s="9">
        <v>0.39</v>
      </c>
      <c r="G50" s="11">
        <f t="shared" ref="G50:G52" si="4">SUM(D50*F50)</f>
        <v>74.100000000000009</v>
      </c>
    </row>
    <row r="51" spans="1:7">
      <c r="A51" s="58"/>
      <c r="B51" s="7">
        <v>1106</v>
      </c>
      <c r="C51" t="s">
        <v>96</v>
      </c>
      <c r="D51" s="18">
        <v>190</v>
      </c>
      <c r="E51" s="10" t="s">
        <v>11</v>
      </c>
      <c r="F51" s="9">
        <v>0.4</v>
      </c>
      <c r="G51" s="11">
        <f t="shared" si="4"/>
        <v>76</v>
      </c>
    </row>
    <row r="52" spans="1:7">
      <c r="A52" s="58"/>
      <c r="B52" s="7">
        <v>367</v>
      </c>
      <c r="C52" t="s">
        <v>97</v>
      </c>
      <c r="D52" s="18">
        <v>1.27</v>
      </c>
      <c r="E52" s="10" t="s">
        <v>90</v>
      </c>
      <c r="F52" s="9">
        <v>67</v>
      </c>
      <c r="G52" s="11">
        <f t="shared" si="4"/>
        <v>85.09</v>
      </c>
    </row>
    <row r="53" spans="1:7">
      <c r="A53" s="58"/>
      <c r="B53" s="7"/>
      <c r="C53" s="8"/>
      <c r="D53" s="9"/>
      <c r="E53" s="10"/>
      <c r="F53" s="9"/>
      <c r="G53" s="11"/>
    </row>
    <row r="54" spans="1:7" ht="15.75" thickBot="1">
      <c r="A54" s="59"/>
      <c r="B54" s="14"/>
      <c r="C54" s="13"/>
      <c r="D54" s="15"/>
      <c r="E54" s="55"/>
      <c r="F54" s="49" t="s">
        <v>9</v>
      </c>
      <c r="G54" s="53">
        <f>SUM(G45:G52)</f>
        <v>249.29007900000002</v>
      </c>
    </row>
    <row r="55" spans="1:7" ht="16.5" thickBot="1">
      <c r="A55" s="57">
        <v>6</v>
      </c>
      <c r="B55" s="63"/>
      <c r="C55" s="48" t="s">
        <v>82</v>
      </c>
      <c r="D55" s="46"/>
      <c r="E55" s="45"/>
      <c r="F55" s="64"/>
      <c r="G55" s="47"/>
    </row>
    <row r="56" spans="1:7">
      <c r="A56" s="60"/>
      <c r="B56" s="20"/>
      <c r="C56" s="6" t="s">
        <v>130</v>
      </c>
      <c r="D56" s="18">
        <v>1.81</v>
      </c>
      <c r="E56" s="20" t="s">
        <v>90</v>
      </c>
      <c r="F56" s="18"/>
      <c r="G56" s="11"/>
    </row>
    <row r="57" spans="1:7">
      <c r="A57" s="60"/>
      <c r="B57" s="7">
        <v>10511</v>
      </c>
      <c r="C57" s="8" t="s">
        <v>131</v>
      </c>
      <c r="D57" s="18">
        <v>506.95</v>
      </c>
      <c r="E57" s="10" t="s">
        <v>11</v>
      </c>
      <c r="F57" s="9">
        <v>0.43</v>
      </c>
      <c r="G57" s="11">
        <f>SUM(D57*F57)</f>
        <v>217.98849999999999</v>
      </c>
    </row>
    <row r="58" spans="1:7">
      <c r="A58" s="60"/>
      <c r="B58" s="7">
        <v>370</v>
      </c>
      <c r="C58" s="8" t="s">
        <v>101</v>
      </c>
      <c r="D58" s="18">
        <v>1.45</v>
      </c>
      <c r="E58" s="10" t="s">
        <v>10</v>
      </c>
      <c r="F58" s="9">
        <v>71</v>
      </c>
      <c r="G58" s="11">
        <f t="shared" ref="G58" si="5">SUM(D58*F58)</f>
        <v>102.95</v>
      </c>
    </row>
    <row r="59" spans="1:7">
      <c r="A59" s="60"/>
      <c r="B59" s="7">
        <v>4718</v>
      </c>
      <c r="C59" s="8" t="s">
        <v>102</v>
      </c>
      <c r="D59" s="18">
        <v>1.45</v>
      </c>
      <c r="E59" s="10" t="s">
        <v>10</v>
      </c>
      <c r="F59" s="9">
        <v>75.78</v>
      </c>
      <c r="G59" s="11">
        <f>SUM(D59*F59)</f>
        <v>109.881</v>
      </c>
    </row>
    <row r="60" spans="1:7">
      <c r="A60" s="60"/>
      <c r="C60" t="s">
        <v>191</v>
      </c>
      <c r="D60" s="18">
        <v>48</v>
      </c>
      <c r="E60" s="24" t="s">
        <v>158</v>
      </c>
    </row>
    <row r="61" spans="1:7">
      <c r="A61" s="60"/>
      <c r="B61" s="7">
        <v>5061</v>
      </c>
      <c r="C61" s="19" t="s">
        <v>94</v>
      </c>
      <c r="D61" s="18">
        <v>4.59</v>
      </c>
      <c r="E61" s="10" t="s">
        <v>11</v>
      </c>
      <c r="F61" s="9">
        <v>6.25</v>
      </c>
      <c r="G61" s="11">
        <f>SUM(D61*F61)</f>
        <v>28.6875</v>
      </c>
    </row>
    <row r="62" spans="1:7">
      <c r="A62" s="60"/>
      <c r="B62" s="7">
        <v>10718</v>
      </c>
      <c r="C62" s="85" t="s">
        <v>145</v>
      </c>
      <c r="D62" s="18">
        <v>46</v>
      </c>
      <c r="E62" s="7" t="s">
        <v>14</v>
      </c>
      <c r="F62" s="9">
        <v>8.07</v>
      </c>
      <c r="G62" s="11">
        <f t="shared" ref="G62:G63" si="6">SUM(D62*F62)</f>
        <v>371.22</v>
      </c>
    </row>
    <row r="63" spans="1:7">
      <c r="A63" s="60"/>
      <c r="B63" s="7">
        <v>20213</v>
      </c>
      <c r="C63" s="85" t="s">
        <v>144</v>
      </c>
      <c r="D63" s="18">
        <v>21</v>
      </c>
      <c r="E63" s="7" t="s">
        <v>13</v>
      </c>
      <c r="F63" s="9">
        <v>16.36</v>
      </c>
      <c r="G63" s="11">
        <f t="shared" si="6"/>
        <v>343.56</v>
      </c>
    </row>
    <row r="64" spans="1:7">
      <c r="A64" s="59"/>
      <c r="B64" s="14"/>
      <c r="C64" s="13"/>
      <c r="D64" s="21"/>
      <c r="E64" s="55"/>
      <c r="F64" s="49" t="s">
        <v>9</v>
      </c>
      <c r="G64" s="53">
        <f>SUM(G57:G62)</f>
        <v>830.72699999999998</v>
      </c>
    </row>
    <row r="65" spans="1:7" ht="15.75" thickBot="1">
      <c r="A65" s="62"/>
      <c r="B65" s="14"/>
      <c r="C65" s="13"/>
      <c r="D65" s="13"/>
      <c r="E65" s="30"/>
      <c r="F65" s="38"/>
      <c r="G65" s="39"/>
    </row>
    <row r="66" spans="1:7" ht="16.5" thickBot="1">
      <c r="A66" s="67"/>
      <c r="B66" s="68"/>
      <c r="C66" s="43"/>
      <c r="D66" s="46"/>
      <c r="E66" s="95" t="s">
        <v>71</v>
      </c>
      <c r="F66" s="104">
        <f>SUM(G21+G42+G54+G64)</f>
        <v>4997.4511229999998</v>
      </c>
      <c r="G66" s="105"/>
    </row>
    <row r="67" spans="1:7">
      <c r="A67" s="41" t="s">
        <v>78</v>
      </c>
      <c r="B67" s="40"/>
      <c r="C67" s="40"/>
      <c r="E67" s="24"/>
    </row>
    <row r="68" spans="1:7" ht="15.75" thickBot="1">
      <c r="A68" s="106" t="s">
        <v>79</v>
      </c>
      <c r="B68" s="106"/>
      <c r="C68" s="106"/>
      <c r="D68" s="106"/>
      <c r="E68" s="106"/>
    </row>
    <row r="69" spans="1:7">
      <c r="A69" s="25"/>
      <c r="B69" s="27"/>
      <c r="C69" s="26"/>
      <c r="D69" s="26"/>
      <c r="E69" s="28"/>
      <c r="F69" s="26"/>
      <c r="G69" s="29"/>
    </row>
    <row r="70" spans="1:7">
      <c r="A70" s="12"/>
      <c r="B70" s="14"/>
      <c r="C70" s="13"/>
      <c r="D70" s="13"/>
      <c r="E70" s="30"/>
      <c r="F70" s="13"/>
      <c r="G70" s="31"/>
    </row>
    <row r="71" spans="1:7">
      <c r="A71" s="12"/>
      <c r="B71" s="14"/>
      <c r="C71" s="13"/>
      <c r="D71" s="13"/>
      <c r="E71" s="30"/>
      <c r="F71" s="13"/>
      <c r="G71" s="31"/>
    </row>
    <row r="72" spans="1:7">
      <c r="A72" s="12"/>
      <c r="B72" s="32" t="s">
        <v>210</v>
      </c>
      <c r="C72" s="13"/>
      <c r="D72" s="13" t="s">
        <v>73</v>
      </c>
      <c r="E72" s="30"/>
      <c r="F72" s="13"/>
      <c r="G72" s="31"/>
    </row>
    <row r="73" spans="1:7">
      <c r="A73" s="12"/>
      <c r="B73" s="14"/>
      <c r="C73" s="13"/>
      <c r="D73" s="13" t="s">
        <v>74</v>
      </c>
      <c r="E73" s="30"/>
      <c r="F73" s="13"/>
      <c r="G73" s="31"/>
    </row>
    <row r="74" spans="1:7" ht="15.75" thickBot="1">
      <c r="A74" s="33"/>
      <c r="B74" s="35"/>
      <c r="C74" s="34"/>
      <c r="D74" s="34"/>
      <c r="E74" s="36"/>
      <c r="F74" s="34"/>
      <c r="G74" s="37"/>
    </row>
  </sheetData>
  <mergeCells count="2">
    <mergeCell ref="F66:G66"/>
    <mergeCell ref="A68:E6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77"/>
  <sheetViews>
    <sheetView topLeftCell="A58" workbookViewId="0">
      <selection activeCell="D83" sqref="D83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213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207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196</v>
      </c>
      <c r="D12" s="18">
        <v>3.52</v>
      </c>
      <c r="E12" s="10" t="s">
        <v>10</v>
      </c>
      <c r="F12" s="9"/>
      <c r="G12" s="11"/>
    </row>
    <row r="13" spans="1:7">
      <c r="A13" s="42"/>
      <c r="B13" s="7">
        <v>10511</v>
      </c>
      <c r="C13" s="8" t="s">
        <v>115</v>
      </c>
      <c r="D13" s="18">
        <v>139</v>
      </c>
      <c r="E13" s="10" t="s">
        <v>11</v>
      </c>
      <c r="F13" s="9">
        <v>0.43</v>
      </c>
      <c r="G13" s="11">
        <f>SUM(D13*F13)</f>
        <v>59.769999999999996</v>
      </c>
    </row>
    <row r="14" spans="1:7">
      <c r="A14" s="42"/>
      <c r="B14" s="7">
        <v>370</v>
      </c>
      <c r="C14" s="8" t="s">
        <v>101</v>
      </c>
      <c r="D14" s="18">
        <v>0.36</v>
      </c>
      <c r="E14" s="10" t="s">
        <v>10</v>
      </c>
      <c r="F14" s="9">
        <v>71</v>
      </c>
      <c r="G14" s="11">
        <f t="shared" ref="G14:G20" si="0">SUM(D14*F14)</f>
        <v>25.56</v>
      </c>
    </row>
    <row r="15" spans="1:7">
      <c r="A15" s="42"/>
      <c r="B15" s="7">
        <v>4718</v>
      </c>
      <c r="C15" s="8" t="s">
        <v>102</v>
      </c>
      <c r="D15" s="18">
        <v>0.36</v>
      </c>
      <c r="E15" s="10" t="s">
        <v>10</v>
      </c>
      <c r="F15" s="9">
        <v>75.78</v>
      </c>
      <c r="G15" s="11">
        <f t="shared" si="0"/>
        <v>27.280799999999999</v>
      </c>
    </row>
    <row r="16" spans="1:7">
      <c r="A16" s="42"/>
      <c r="B16" s="7">
        <v>6189</v>
      </c>
      <c r="C16" s="8" t="s">
        <v>116</v>
      </c>
      <c r="D16" s="18">
        <v>4.5599999999999996</v>
      </c>
      <c r="E16" s="10" t="s">
        <v>13</v>
      </c>
      <c r="F16" s="9">
        <v>6.05</v>
      </c>
      <c r="G16" s="11">
        <f t="shared" si="0"/>
        <v>27.587999999999997</v>
      </c>
    </row>
    <row r="17" spans="1:7">
      <c r="A17" s="42"/>
      <c r="B17" s="7">
        <v>5061</v>
      </c>
      <c r="C17" s="19" t="s">
        <v>94</v>
      </c>
      <c r="D17" s="18">
        <v>0.77</v>
      </c>
      <c r="E17" s="10" t="s">
        <v>11</v>
      </c>
      <c r="F17" s="9">
        <v>6.25</v>
      </c>
      <c r="G17" s="11">
        <f t="shared" si="0"/>
        <v>4.8125</v>
      </c>
    </row>
    <row r="18" spans="1:7">
      <c r="A18" s="42"/>
      <c r="B18" s="7">
        <v>33</v>
      </c>
      <c r="C18" s="8" t="s">
        <v>112</v>
      </c>
      <c r="D18" s="18">
        <v>12</v>
      </c>
      <c r="E18" s="10" t="s">
        <v>11</v>
      </c>
      <c r="F18" s="9">
        <v>3.68</v>
      </c>
      <c r="G18" s="11">
        <f t="shared" si="0"/>
        <v>44.160000000000004</v>
      </c>
    </row>
    <row r="19" spans="1:7">
      <c r="A19" s="42"/>
      <c r="B19" s="7">
        <v>32</v>
      </c>
      <c r="C19" s="8" t="s">
        <v>113</v>
      </c>
      <c r="D19" s="18">
        <v>3.8</v>
      </c>
      <c r="E19" s="10" t="s">
        <v>11</v>
      </c>
      <c r="F19" s="9">
        <v>3.92</v>
      </c>
      <c r="G19" s="11">
        <f t="shared" si="0"/>
        <v>14.895999999999999</v>
      </c>
    </row>
    <row r="20" spans="1:7">
      <c r="A20" s="42"/>
      <c r="B20" s="7">
        <v>141</v>
      </c>
      <c r="C20" s="8" t="s">
        <v>117</v>
      </c>
      <c r="D20" s="18">
        <v>2.2800000000000001E-2</v>
      </c>
      <c r="E20" s="10" t="s">
        <v>11</v>
      </c>
      <c r="F20" s="9">
        <v>9.48</v>
      </c>
      <c r="G20" s="11">
        <f t="shared" si="0"/>
        <v>0.21614400000000003</v>
      </c>
    </row>
    <row r="21" spans="1:7" ht="15.75" thickBot="1">
      <c r="A21" s="56"/>
      <c r="B21" s="14"/>
      <c r="C21" s="13"/>
      <c r="D21" s="15"/>
      <c r="E21" s="55"/>
      <c r="F21" s="49" t="s">
        <v>9</v>
      </c>
      <c r="G21" s="53">
        <f>SUM(G13:G20)</f>
        <v>204.283444</v>
      </c>
    </row>
    <row r="22" spans="1:7" ht="16.5" thickBot="1">
      <c r="A22" s="57">
        <v>2</v>
      </c>
      <c r="B22" s="63"/>
      <c r="C22" s="48" t="s">
        <v>81</v>
      </c>
      <c r="D22" s="46"/>
      <c r="E22" s="45"/>
      <c r="F22" s="46"/>
      <c r="G22" s="47"/>
    </row>
    <row r="23" spans="1:7">
      <c r="A23" s="58"/>
      <c r="C23" s="8" t="s">
        <v>214</v>
      </c>
    </row>
    <row r="24" spans="1:7">
      <c r="A24" s="58"/>
      <c r="B24" s="7">
        <v>7267</v>
      </c>
      <c r="C24" s="8" t="s">
        <v>99</v>
      </c>
      <c r="D24" s="9">
        <v>574</v>
      </c>
      <c r="E24" s="10" t="s">
        <v>14</v>
      </c>
      <c r="F24" s="9">
        <v>0.44</v>
      </c>
      <c r="G24" s="11">
        <f>SUM(D24*F24)</f>
        <v>252.56</v>
      </c>
    </row>
    <row r="25" spans="1:7">
      <c r="A25" s="58"/>
      <c r="B25" s="7"/>
      <c r="C25" s="8" t="s">
        <v>100</v>
      </c>
      <c r="D25" s="9">
        <v>0.17374999999999999</v>
      </c>
      <c r="E25" s="10" t="s">
        <v>90</v>
      </c>
      <c r="F25" s="9"/>
      <c r="G25" s="11"/>
    </row>
    <row r="26" spans="1:7">
      <c r="A26" s="58"/>
      <c r="B26" s="7"/>
      <c r="C26" s="8" t="s">
        <v>98</v>
      </c>
      <c r="D26" s="9">
        <v>0.20849999999999999</v>
      </c>
      <c r="E26" s="10" t="s">
        <v>90</v>
      </c>
      <c r="F26" s="9"/>
      <c r="G26" s="11"/>
    </row>
    <row r="27" spans="1:7">
      <c r="A27" s="58"/>
      <c r="B27" s="7">
        <v>13284</v>
      </c>
      <c r="C27" t="s">
        <v>120</v>
      </c>
      <c r="D27" s="9">
        <v>66</v>
      </c>
      <c r="E27" s="10" t="s">
        <v>11</v>
      </c>
      <c r="F27" s="9">
        <v>0.39</v>
      </c>
      <c r="G27" s="11">
        <f t="shared" ref="G27:G29" si="1">SUM(D27*F27)</f>
        <v>25.740000000000002</v>
      </c>
    </row>
    <row r="28" spans="1:7">
      <c r="A28" s="58"/>
      <c r="B28" s="7">
        <v>1106</v>
      </c>
      <c r="C28" t="s">
        <v>96</v>
      </c>
      <c r="D28" s="9">
        <v>66</v>
      </c>
      <c r="E28" s="10" t="s">
        <v>11</v>
      </c>
      <c r="F28" s="9">
        <v>0.4</v>
      </c>
      <c r="G28" s="11">
        <f t="shared" si="1"/>
        <v>26.400000000000002</v>
      </c>
    </row>
    <row r="29" spans="1:7">
      <c r="A29" s="58"/>
      <c r="B29" s="7">
        <v>367</v>
      </c>
      <c r="C29" t="s">
        <v>97</v>
      </c>
      <c r="D29" s="9">
        <v>0.25</v>
      </c>
      <c r="E29" s="10" t="s">
        <v>90</v>
      </c>
      <c r="F29" s="9">
        <v>67</v>
      </c>
      <c r="G29" s="11">
        <f t="shared" si="1"/>
        <v>16.75</v>
      </c>
    </row>
    <row r="30" spans="1:7">
      <c r="A30" s="58"/>
      <c r="B30" s="7"/>
      <c r="D30" s="9"/>
      <c r="E30" s="10"/>
      <c r="F30" s="9"/>
      <c r="G30" s="11"/>
    </row>
    <row r="31" spans="1:7">
      <c r="A31" s="58"/>
      <c r="B31" s="7">
        <v>20247</v>
      </c>
      <c r="C31" s="19" t="s">
        <v>93</v>
      </c>
      <c r="D31" s="9">
        <v>20</v>
      </c>
      <c r="E31" s="10" t="s">
        <v>11</v>
      </c>
      <c r="F31" s="9">
        <v>6.61</v>
      </c>
      <c r="G31" s="11">
        <f t="shared" ref="G31:G38" si="2">SUM(D31*F31)</f>
        <v>132.20000000000002</v>
      </c>
    </row>
    <row r="32" spans="1:7">
      <c r="A32" s="58"/>
      <c r="B32" s="7"/>
      <c r="C32" s="19" t="s">
        <v>91</v>
      </c>
      <c r="D32" s="9">
        <v>75.52</v>
      </c>
      <c r="E32" s="10" t="s">
        <v>158</v>
      </c>
      <c r="F32" s="9"/>
      <c r="G32" s="11">
        <f t="shared" si="2"/>
        <v>0</v>
      </c>
    </row>
    <row r="33" spans="1:7">
      <c r="A33" s="58"/>
      <c r="B33" s="7">
        <v>10566</v>
      </c>
      <c r="C33" s="19" t="s">
        <v>89</v>
      </c>
      <c r="D33" s="9">
        <v>6.4</v>
      </c>
      <c r="E33" s="10" t="s">
        <v>13</v>
      </c>
      <c r="F33" s="9">
        <v>5.85</v>
      </c>
      <c r="G33" s="11">
        <f t="shared" si="2"/>
        <v>37.44</v>
      </c>
    </row>
    <row r="34" spans="1:7">
      <c r="A34" s="58"/>
      <c r="B34" s="7">
        <v>1607</v>
      </c>
      <c r="C34" s="8" t="s">
        <v>134</v>
      </c>
      <c r="D34" s="9">
        <v>8</v>
      </c>
      <c r="E34" s="10" t="s">
        <v>76</v>
      </c>
      <c r="F34" s="9">
        <v>0.1</v>
      </c>
      <c r="G34" s="11">
        <f t="shared" si="2"/>
        <v>0.8</v>
      </c>
    </row>
    <row r="35" spans="1:7">
      <c r="A35" s="58"/>
      <c r="B35" s="7">
        <v>4299</v>
      </c>
      <c r="C35" s="8" t="s">
        <v>135</v>
      </c>
      <c r="D35" s="9">
        <v>8</v>
      </c>
      <c r="E35" s="10" t="s">
        <v>76</v>
      </c>
      <c r="F35" s="9">
        <v>0.48</v>
      </c>
      <c r="G35" s="11">
        <f t="shared" si="2"/>
        <v>3.84</v>
      </c>
    </row>
    <row r="36" spans="1:7">
      <c r="A36" s="58"/>
      <c r="B36" s="7">
        <v>7194</v>
      </c>
      <c r="C36" s="8" t="s">
        <v>166</v>
      </c>
      <c r="D36" s="9">
        <v>87</v>
      </c>
      <c r="E36" s="10" t="s">
        <v>76</v>
      </c>
      <c r="F36" s="9">
        <v>14.68</v>
      </c>
      <c r="G36" s="11">
        <f t="shared" si="2"/>
        <v>1277.1600000000001</v>
      </c>
    </row>
    <row r="37" spans="1:7">
      <c r="A37" s="58"/>
      <c r="B37" s="7">
        <v>7219</v>
      </c>
      <c r="C37" s="19" t="s">
        <v>88</v>
      </c>
      <c r="D37" s="9">
        <v>8</v>
      </c>
      <c r="E37" s="10" t="s">
        <v>13</v>
      </c>
      <c r="F37" s="9">
        <v>28.7</v>
      </c>
      <c r="G37" s="11">
        <f t="shared" si="2"/>
        <v>229.6</v>
      </c>
    </row>
    <row r="38" spans="1:7">
      <c r="A38" s="58"/>
      <c r="B38" s="7">
        <v>11587</v>
      </c>
      <c r="C38" s="19" t="s">
        <v>92</v>
      </c>
      <c r="D38" s="9">
        <v>45.52</v>
      </c>
      <c r="E38" s="10" t="s">
        <v>8</v>
      </c>
      <c r="F38" s="9">
        <v>34</v>
      </c>
      <c r="G38" s="11">
        <f t="shared" si="2"/>
        <v>1547.68</v>
      </c>
    </row>
    <row r="39" spans="1:7" ht="15.75" thickBot="1">
      <c r="A39" s="59"/>
      <c r="B39" s="14"/>
      <c r="C39" s="13"/>
      <c r="D39" s="15"/>
      <c r="E39" s="55"/>
      <c r="F39" s="49" t="s">
        <v>9</v>
      </c>
      <c r="G39" s="53">
        <f>SUM(G24:G38)</f>
        <v>3550.17</v>
      </c>
    </row>
    <row r="40" spans="1:7" ht="16.5" thickBot="1">
      <c r="A40" s="57">
        <v>3</v>
      </c>
      <c r="B40" s="63"/>
      <c r="C40" s="48" t="s">
        <v>15</v>
      </c>
      <c r="D40" s="46"/>
      <c r="E40" s="45"/>
      <c r="F40" s="46"/>
      <c r="G40" s="47"/>
    </row>
    <row r="41" spans="1:7">
      <c r="A41" s="58"/>
      <c r="B41" s="7">
        <v>3423</v>
      </c>
      <c r="C41" s="8" t="s">
        <v>123</v>
      </c>
      <c r="D41" s="9">
        <v>0.3</v>
      </c>
      <c r="E41" s="10" t="s">
        <v>8</v>
      </c>
      <c r="F41" s="9">
        <v>194.4</v>
      </c>
      <c r="G41" s="11">
        <f t="shared" ref="G41:G43" si="3">SUM(D41*F41)</f>
        <v>58.32</v>
      </c>
    </row>
    <row r="42" spans="1:7">
      <c r="A42" s="58"/>
      <c r="B42" s="7">
        <v>3097</v>
      </c>
      <c r="C42" s="8" t="s">
        <v>18</v>
      </c>
      <c r="D42" s="9">
        <v>1</v>
      </c>
      <c r="E42" s="10" t="s">
        <v>14</v>
      </c>
      <c r="F42" s="9">
        <v>24.37</v>
      </c>
      <c r="G42" s="11">
        <f t="shared" si="3"/>
        <v>24.37</v>
      </c>
    </row>
    <row r="43" spans="1:7">
      <c r="A43" s="58"/>
      <c r="B43" s="7">
        <v>20240</v>
      </c>
      <c r="C43" s="8" t="s">
        <v>125</v>
      </c>
      <c r="D43" s="9">
        <v>1</v>
      </c>
      <c r="E43" s="10" t="s">
        <v>6</v>
      </c>
      <c r="F43" s="9">
        <v>26.35</v>
      </c>
      <c r="G43" s="11">
        <f t="shared" si="3"/>
        <v>26.35</v>
      </c>
    </row>
    <row r="44" spans="1:7">
      <c r="A44" s="58"/>
      <c r="B44" s="7">
        <v>10500</v>
      </c>
      <c r="C44" s="8" t="s">
        <v>22</v>
      </c>
      <c r="D44" s="9">
        <v>0.3</v>
      </c>
      <c r="E44" s="10" t="s">
        <v>8</v>
      </c>
      <c r="F44" s="9">
        <v>40</v>
      </c>
      <c r="G44" s="11">
        <f>SUM(D44*F44)</f>
        <v>12</v>
      </c>
    </row>
    <row r="45" spans="1:7" ht="15.75" thickBot="1">
      <c r="A45" s="59"/>
      <c r="B45" s="14"/>
      <c r="C45" s="13"/>
      <c r="D45" s="15"/>
      <c r="E45" s="55"/>
      <c r="F45" s="49" t="s">
        <v>9</v>
      </c>
      <c r="G45" s="53">
        <f>SUM(G41:G44)</f>
        <v>121.03999999999999</v>
      </c>
    </row>
    <row r="46" spans="1:7" ht="16.5" thickBot="1">
      <c r="A46" s="57">
        <v>4</v>
      </c>
      <c r="B46" s="63"/>
      <c r="C46" s="48" t="s">
        <v>24</v>
      </c>
      <c r="D46" s="46"/>
      <c r="E46" s="45"/>
      <c r="F46" s="64"/>
      <c r="G46" s="47"/>
    </row>
    <row r="47" spans="1:7">
      <c r="A47" s="58"/>
      <c r="B47" s="7"/>
      <c r="C47" s="8" t="s">
        <v>100</v>
      </c>
      <c r="D47" s="9">
        <v>0.17374999999999999</v>
      </c>
      <c r="E47" s="10" t="s">
        <v>90</v>
      </c>
      <c r="F47" s="9"/>
      <c r="G47" s="11"/>
    </row>
    <row r="48" spans="1:7">
      <c r="A48" s="58"/>
      <c r="B48" s="7">
        <v>13284</v>
      </c>
      <c r="C48" t="s">
        <v>120</v>
      </c>
      <c r="D48" s="9">
        <v>3.61E-2</v>
      </c>
      <c r="E48" s="10" t="s">
        <v>11</v>
      </c>
      <c r="F48" s="9">
        <v>0.39</v>
      </c>
      <c r="G48" s="11">
        <f t="shared" ref="G48:G50" si="4">SUM(D48*F48)</f>
        <v>1.4079000000000001E-2</v>
      </c>
    </row>
    <row r="49" spans="1:7">
      <c r="A49" s="58"/>
      <c r="B49" s="7">
        <v>1106</v>
      </c>
      <c r="C49" t="s">
        <v>96</v>
      </c>
      <c r="D49" s="9">
        <v>0.04</v>
      </c>
      <c r="E49" s="10" t="s">
        <v>11</v>
      </c>
      <c r="F49" s="9">
        <v>0.4</v>
      </c>
      <c r="G49" s="11">
        <f t="shared" si="4"/>
        <v>1.6E-2</v>
      </c>
    </row>
    <row r="50" spans="1:7">
      <c r="A50" s="58"/>
      <c r="B50" s="7">
        <v>367</v>
      </c>
      <c r="C50" t="s">
        <v>97</v>
      </c>
      <c r="D50" s="9">
        <v>0.21</v>
      </c>
      <c r="E50" s="10" t="s">
        <v>90</v>
      </c>
      <c r="F50" s="9">
        <v>67</v>
      </c>
      <c r="G50" s="11">
        <f t="shared" si="4"/>
        <v>14.07</v>
      </c>
    </row>
    <row r="51" spans="1:7">
      <c r="A51" s="58"/>
      <c r="B51" s="7"/>
      <c r="C51" s="8"/>
      <c r="D51" s="18"/>
      <c r="E51" s="10"/>
      <c r="F51" s="9"/>
      <c r="G51" s="11"/>
    </row>
    <row r="52" spans="1:7">
      <c r="A52" s="58"/>
      <c r="B52" s="7">
        <v>5982</v>
      </c>
      <c r="C52" s="8" t="s">
        <v>126</v>
      </c>
      <c r="D52" s="18">
        <v>1.0425</v>
      </c>
      <c r="E52" s="10" t="s">
        <v>90</v>
      </c>
      <c r="F52" s="9"/>
      <c r="G52" s="11"/>
    </row>
    <row r="53" spans="1:7">
      <c r="A53" s="58"/>
      <c r="B53" s="7">
        <v>13284</v>
      </c>
      <c r="C53" t="s">
        <v>95</v>
      </c>
      <c r="D53" s="18">
        <v>190</v>
      </c>
      <c r="E53" s="10" t="s">
        <v>11</v>
      </c>
      <c r="F53" s="9">
        <v>0.39</v>
      </c>
      <c r="G53" s="11">
        <f t="shared" ref="G53:G55" si="5">SUM(D53*F53)</f>
        <v>74.100000000000009</v>
      </c>
    </row>
    <row r="54" spans="1:7">
      <c r="A54" s="58"/>
      <c r="B54" s="7">
        <v>1106</v>
      </c>
      <c r="C54" t="s">
        <v>96</v>
      </c>
      <c r="D54" s="18">
        <v>190</v>
      </c>
      <c r="E54" s="10" t="s">
        <v>11</v>
      </c>
      <c r="F54" s="9">
        <v>0.4</v>
      </c>
      <c r="G54" s="11">
        <f t="shared" si="5"/>
        <v>76</v>
      </c>
    </row>
    <row r="55" spans="1:7">
      <c r="A55" s="58"/>
      <c r="B55" s="7">
        <v>367</v>
      </c>
      <c r="C55" t="s">
        <v>97</v>
      </c>
      <c r="D55" s="18">
        <v>1.27</v>
      </c>
      <c r="E55" s="10" t="s">
        <v>90</v>
      </c>
      <c r="F55" s="9">
        <v>67</v>
      </c>
      <c r="G55" s="11">
        <f t="shared" si="5"/>
        <v>85.09</v>
      </c>
    </row>
    <row r="56" spans="1:7">
      <c r="A56" s="58"/>
      <c r="B56" s="7"/>
      <c r="C56" s="8"/>
      <c r="D56" s="9"/>
      <c r="E56" s="10"/>
      <c r="F56" s="9"/>
      <c r="G56" s="11"/>
    </row>
    <row r="57" spans="1:7" ht="15.75" thickBot="1">
      <c r="A57" s="59"/>
      <c r="B57" s="14"/>
      <c r="C57" s="13"/>
      <c r="D57" s="15"/>
      <c r="E57" s="55"/>
      <c r="F57" s="49" t="s">
        <v>9</v>
      </c>
      <c r="G57" s="53">
        <f>SUM(G48:G55)</f>
        <v>249.29007900000002</v>
      </c>
    </row>
    <row r="58" spans="1:7" ht="16.5" thickBot="1">
      <c r="A58" s="57">
        <v>5</v>
      </c>
      <c r="B58" s="63"/>
      <c r="C58" s="48" t="s">
        <v>25</v>
      </c>
      <c r="D58" s="46"/>
      <c r="E58" s="45"/>
      <c r="F58" s="64"/>
      <c r="G58" s="47"/>
    </row>
    <row r="59" spans="1:7">
      <c r="A59" s="58"/>
      <c r="B59" s="7">
        <v>7288</v>
      </c>
      <c r="C59" s="19" t="s">
        <v>215</v>
      </c>
      <c r="D59" s="18">
        <v>19.448</v>
      </c>
      <c r="E59" s="7" t="s">
        <v>128</v>
      </c>
      <c r="F59" s="18">
        <v>18.43</v>
      </c>
      <c r="G59" s="11">
        <f>SUM(D59*F59)</f>
        <v>358.42664000000002</v>
      </c>
    </row>
    <row r="60" spans="1:7">
      <c r="A60" s="60"/>
      <c r="B60" s="20">
        <v>7345</v>
      </c>
      <c r="C60" s="6" t="s">
        <v>216</v>
      </c>
      <c r="D60" s="18">
        <v>5.46</v>
      </c>
      <c r="E60" s="20" t="s">
        <v>128</v>
      </c>
      <c r="F60" s="18">
        <v>12.64</v>
      </c>
      <c r="G60" s="11">
        <f>SUM(D60*F60)</f>
        <v>69.014400000000009</v>
      </c>
    </row>
    <row r="61" spans="1:7" ht="15.75" thickBot="1">
      <c r="A61" s="59"/>
      <c r="B61" s="14"/>
      <c r="C61" s="13"/>
      <c r="D61" s="15"/>
      <c r="E61" s="55"/>
      <c r="F61" s="49" t="s">
        <v>9</v>
      </c>
      <c r="G61" s="53">
        <f>SUM(G59:G60)</f>
        <v>427.44104000000004</v>
      </c>
    </row>
    <row r="62" spans="1:7" ht="16.5" thickBot="1">
      <c r="A62" s="57">
        <v>6</v>
      </c>
      <c r="B62" s="63"/>
      <c r="C62" s="48" t="s">
        <v>82</v>
      </c>
      <c r="D62" s="46"/>
      <c r="E62" s="45"/>
      <c r="F62" s="64"/>
      <c r="G62" s="47"/>
    </row>
    <row r="63" spans="1:7">
      <c r="A63" s="60"/>
      <c r="B63" s="20"/>
      <c r="C63" s="6" t="s">
        <v>130</v>
      </c>
      <c r="D63" s="18">
        <v>1.81</v>
      </c>
      <c r="E63" s="20" t="s">
        <v>90</v>
      </c>
      <c r="F63" s="18"/>
      <c r="G63" s="11"/>
    </row>
    <row r="64" spans="1:7">
      <c r="A64" s="60"/>
      <c r="B64" s="7">
        <v>10511</v>
      </c>
      <c r="C64" s="8" t="s">
        <v>131</v>
      </c>
      <c r="D64" s="18">
        <v>506.95</v>
      </c>
      <c r="E64" s="10" t="s">
        <v>11</v>
      </c>
      <c r="F64" s="9">
        <v>0.43</v>
      </c>
      <c r="G64" s="11">
        <f>SUM(D64*F64)</f>
        <v>217.98849999999999</v>
      </c>
    </row>
    <row r="65" spans="1:7">
      <c r="A65" s="60"/>
      <c r="B65" s="7">
        <v>370</v>
      </c>
      <c r="C65" s="8" t="s">
        <v>101</v>
      </c>
      <c r="D65" s="18">
        <v>1.45</v>
      </c>
      <c r="E65" s="10" t="s">
        <v>10</v>
      </c>
      <c r="F65" s="9">
        <v>71</v>
      </c>
      <c r="G65" s="11">
        <f t="shared" ref="G65:G66" si="6">SUM(D65*F65)</f>
        <v>102.95</v>
      </c>
    </row>
    <row r="66" spans="1:7">
      <c r="A66" s="60"/>
      <c r="B66" s="7">
        <v>4718</v>
      </c>
      <c r="C66" s="8" t="s">
        <v>102</v>
      </c>
      <c r="D66" s="18">
        <v>1.45</v>
      </c>
      <c r="E66" s="10" t="s">
        <v>10</v>
      </c>
      <c r="F66" s="9">
        <v>75.78</v>
      </c>
      <c r="G66" s="11">
        <f t="shared" si="6"/>
        <v>109.881</v>
      </c>
    </row>
    <row r="67" spans="1:7">
      <c r="A67" s="59"/>
      <c r="B67" s="14"/>
      <c r="C67" s="13"/>
      <c r="D67" s="21"/>
      <c r="E67" s="55"/>
      <c r="F67" s="49" t="s">
        <v>9</v>
      </c>
      <c r="G67" s="53">
        <f>SUM(G64:G66)</f>
        <v>430.81949999999995</v>
      </c>
    </row>
    <row r="68" spans="1:7" ht="15.75" thickBot="1">
      <c r="A68" s="62"/>
      <c r="B68" s="14"/>
      <c r="C68" s="13"/>
      <c r="D68" s="13"/>
      <c r="E68" s="30"/>
      <c r="F68" s="38"/>
      <c r="G68" s="39"/>
    </row>
    <row r="69" spans="1:7" ht="16.5" thickBot="1">
      <c r="A69" s="67"/>
      <c r="B69" s="68"/>
      <c r="C69" s="43"/>
      <c r="D69" s="46"/>
      <c r="E69" s="95" t="s">
        <v>71</v>
      </c>
      <c r="F69" s="104">
        <f>SUM(G21+G39+G45+G57+G61+G67)</f>
        <v>4983.0440629999994</v>
      </c>
      <c r="G69" s="105"/>
    </row>
    <row r="70" spans="1:7">
      <c r="A70" s="41" t="s">
        <v>78</v>
      </c>
      <c r="B70" s="40"/>
      <c r="C70" s="40"/>
      <c r="E70" s="24"/>
    </row>
    <row r="71" spans="1:7" ht="15.75" thickBot="1">
      <c r="A71" s="106" t="s">
        <v>79</v>
      </c>
      <c r="B71" s="106"/>
      <c r="C71" s="106"/>
      <c r="D71" s="106"/>
      <c r="E71" s="106"/>
    </row>
    <row r="72" spans="1:7">
      <c r="A72" s="25"/>
      <c r="B72" s="27"/>
      <c r="C72" s="26"/>
      <c r="D72" s="26"/>
      <c r="E72" s="28"/>
      <c r="F72" s="26"/>
      <c r="G72" s="29"/>
    </row>
    <row r="73" spans="1:7">
      <c r="A73" s="12"/>
      <c r="B73" s="14"/>
      <c r="C73" s="13"/>
      <c r="D73" s="13"/>
      <c r="E73" s="30"/>
      <c r="F73" s="13"/>
      <c r="G73" s="31"/>
    </row>
    <row r="74" spans="1:7">
      <c r="A74" s="12"/>
      <c r="B74" s="14"/>
      <c r="C74" s="13"/>
      <c r="D74" s="13"/>
      <c r="E74" s="30"/>
      <c r="F74" s="13"/>
      <c r="G74" s="31"/>
    </row>
    <row r="75" spans="1:7">
      <c r="A75" s="12"/>
      <c r="B75" s="32" t="s">
        <v>206</v>
      </c>
      <c r="C75" s="13"/>
      <c r="D75" s="13" t="s">
        <v>73</v>
      </c>
      <c r="E75" s="30"/>
      <c r="F75" s="13"/>
      <c r="G75" s="31"/>
    </row>
    <row r="76" spans="1:7">
      <c r="A76" s="12"/>
      <c r="B76" s="14"/>
      <c r="C76" s="13"/>
      <c r="D76" s="13" t="s">
        <v>74</v>
      </c>
      <c r="E76" s="30"/>
      <c r="F76" s="13"/>
      <c r="G76" s="31"/>
    </row>
    <row r="77" spans="1:7" ht="15.75" thickBot="1">
      <c r="A77" s="33"/>
      <c r="B77" s="35"/>
      <c r="C77" s="34"/>
      <c r="D77" s="34"/>
      <c r="E77" s="36"/>
      <c r="F77" s="34"/>
      <c r="G77" s="37"/>
    </row>
  </sheetData>
  <mergeCells count="2">
    <mergeCell ref="F69:G69"/>
    <mergeCell ref="A71:E7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83"/>
  <sheetViews>
    <sheetView topLeftCell="A46" workbookViewId="0"/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217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1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114</v>
      </c>
      <c r="D12" s="18">
        <v>3.52</v>
      </c>
      <c r="E12" s="10" t="s">
        <v>10</v>
      </c>
      <c r="F12" s="9"/>
      <c r="G12" s="11"/>
    </row>
    <row r="13" spans="1:7">
      <c r="A13" s="42"/>
      <c r="B13" s="7">
        <v>10511</v>
      </c>
      <c r="C13" s="8" t="s">
        <v>115</v>
      </c>
      <c r="D13" s="18">
        <v>139</v>
      </c>
      <c r="E13" s="10" t="s">
        <v>11</v>
      </c>
      <c r="F13" s="9">
        <v>0.43</v>
      </c>
      <c r="G13" s="11">
        <f>SUM(D13*F13)</f>
        <v>59.769999999999996</v>
      </c>
    </row>
    <row r="14" spans="1:7">
      <c r="A14" s="42"/>
      <c r="B14" s="7">
        <v>370</v>
      </c>
      <c r="C14" s="8" t="s">
        <v>101</v>
      </c>
      <c r="D14" s="18">
        <v>0.36</v>
      </c>
      <c r="E14" s="10" t="s">
        <v>10</v>
      </c>
      <c r="F14" s="9">
        <v>71</v>
      </c>
      <c r="G14" s="11">
        <f t="shared" ref="G14:G20" si="0">SUM(D14*F14)</f>
        <v>25.56</v>
      </c>
    </row>
    <row r="15" spans="1:7">
      <c r="A15" s="42"/>
      <c r="B15" s="7">
        <v>4718</v>
      </c>
      <c r="C15" s="8" t="s">
        <v>102</v>
      </c>
      <c r="D15" s="18">
        <v>0.36</v>
      </c>
      <c r="E15" s="10" t="s">
        <v>10</v>
      </c>
      <c r="F15" s="9">
        <v>75.78</v>
      </c>
      <c r="G15" s="11">
        <f t="shared" si="0"/>
        <v>27.280799999999999</v>
      </c>
    </row>
    <row r="16" spans="1:7">
      <c r="A16" s="42"/>
      <c r="B16" s="7">
        <v>6189</v>
      </c>
      <c r="C16" s="8" t="s">
        <v>116</v>
      </c>
      <c r="D16" s="18">
        <v>4.5599999999999996</v>
      </c>
      <c r="E16" s="10" t="s">
        <v>13</v>
      </c>
      <c r="F16" s="9">
        <v>6.05</v>
      </c>
      <c r="G16" s="11">
        <f t="shared" si="0"/>
        <v>27.587999999999997</v>
      </c>
    </row>
    <row r="17" spans="1:7">
      <c r="A17" s="42"/>
      <c r="B17" s="7">
        <v>5061</v>
      </c>
      <c r="C17" s="19" t="s">
        <v>94</v>
      </c>
      <c r="D17" s="18">
        <v>0.77</v>
      </c>
      <c r="E17" s="10" t="s">
        <v>11</v>
      </c>
      <c r="F17" s="9">
        <v>6.25</v>
      </c>
      <c r="G17" s="11">
        <f t="shared" si="0"/>
        <v>4.8125</v>
      </c>
    </row>
    <row r="18" spans="1:7">
      <c r="A18" s="42"/>
      <c r="B18" s="7">
        <v>33</v>
      </c>
      <c r="C18" s="8" t="s">
        <v>112</v>
      </c>
      <c r="D18" s="18">
        <v>12</v>
      </c>
      <c r="E18" s="10" t="s">
        <v>11</v>
      </c>
      <c r="F18" s="9">
        <v>3.68</v>
      </c>
      <c r="G18" s="11">
        <f t="shared" si="0"/>
        <v>44.160000000000004</v>
      </c>
    </row>
    <row r="19" spans="1:7">
      <c r="A19" s="42"/>
      <c r="B19" s="7">
        <v>32</v>
      </c>
      <c r="C19" s="8" t="s">
        <v>113</v>
      </c>
      <c r="D19" s="18">
        <v>3.8</v>
      </c>
      <c r="E19" s="10" t="s">
        <v>11</v>
      </c>
      <c r="F19" s="9">
        <v>3.92</v>
      </c>
      <c r="G19" s="11">
        <f t="shared" si="0"/>
        <v>14.895999999999999</v>
      </c>
    </row>
    <row r="20" spans="1:7">
      <c r="A20" s="42"/>
      <c r="B20" s="7">
        <v>141</v>
      </c>
      <c r="C20" s="8" t="s">
        <v>117</v>
      </c>
      <c r="D20" s="18">
        <v>2.2800000000000001E-2</v>
      </c>
      <c r="E20" s="10" t="s">
        <v>11</v>
      </c>
      <c r="F20" s="9">
        <v>9.48</v>
      </c>
      <c r="G20" s="11">
        <f t="shared" si="0"/>
        <v>0.21614400000000003</v>
      </c>
    </row>
    <row r="21" spans="1:7" ht="15.75" thickBot="1">
      <c r="A21" s="56"/>
      <c r="B21" s="14"/>
      <c r="C21" s="13"/>
      <c r="D21" s="15"/>
      <c r="E21" s="55"/>
      <c r="F21" s="49" t="s">
        <v>9</v>
      </c>
      <c r="G21" s="53">
        <f>SUM(G13:G20)</f>
        <v>204.283444</v>
      </c>
    </row>
    <row r="22" spans="1:7" ht="16.5" thickBot="1">
      <c r="A22" s="57">
        <v>2</v>
      </c>
      <c r="B22" s="63"/>
      <c r="C22" s="48" t="s">
        <v>81</v>
      </c>
      <c r="D22" s="46"/>
      <c r="E22" s="45"/>
      <c r="F22" s="46"/>
      <c r="G22" s="47"/>
    </row>
    <row r="23" spans="1:7">
      <c r="A23" s="58"/>
      <c r="C23" s="8" t="s">
        <v>118</v>
      </c>
    </row>
    <row r="24" spans="1:7">
      <c r="A24" s="58"/>
      <c r="B24" s="7">
        <v>7267</v>
      </c>
      <c r="C24" s="8" t="s">
        <v>99</v>
      </c>
      <c r="D24" s="9">
        <v>574</v>
      </c>
      <c r="E24" s="10" t="s">
        <v>14</v>
      </c>
      <c r="F24" s="9">
        <v>0.44</v>
      </c>
      <c r="G24" s="11">
        <f>SUM(D24*F24)</f>
        <v>252.56</v>
      </c>
    </row>
    <row r="25" spans="1:7">
      <c r="A25" s="58"/>
      <c r="B25" s="7"/>
      <c r="C25" s="8" t="s">
        <v>100</v>
      </c>
      <c r="D25" s="9">
        <v>0.17374999999999999</v>
      </c>
      <c r="E25" s="10" t="s">
        <v>90</v>
      </c>
      <c r="F25" s="9"/>
      <c r="G25" s="11"/>
    </row>
    <row r="26" spans="1:7">
      <c r="A26" s="58"/>
      <c r="B26" s="7"/>
      <c r="C26" s="8" t="s">
        <v>98</v>
      </c>
      <c r="D26" s="9">
        <v>0.20849999999999999</v>
      </c>
      <c r="E26" s="10" t="s">
        <v>90</v>
      </c>
      <c r="F26" s="9"/>
      <c r="G26" s="11"/>
    </row>
    <row r="27" spans="1:7">
      <c r="A27" s="58"/>
      <c r="B27" s="7">
        <v>13284</v>
      </c>
      <c r="C27" t="s">
        <v>120</v>
      </c>
      <c r="D27" s="9">
        <v>66</v>
      </c>
      <c r="E27" s="10" t="s">
        <v>11</v>
      </c>
      <c r="F27" s="9">
        <v>0.39</v>
      </c>
      <c r="G27" s="11">
        <f t="shared" ref="G27:G29" si="1">SUM(D27*F27)</f>
        <v>25.740000000000002</v>
      </c>
    </row>
    <row r="28" spans="1:7">
      <c r="A28" s="58"/>
      <c r="B28" s="7">
        <v>1106</v>
      </c>
      <c r="C28" t="s">
        <v>96</v>
      </c>
      <c r="D28" s="9">
        <v>66</v>
      </c>
      <c r="E28" s="10" t="s">
        <v>11</v>
      </c>
      <c r="F28" s="9">
        <v>0.4</v>
      </c>
      <c r="G28" s="11">
        <f t="shared" si="1"/>
        <v>26.400000000000002</v>
      </c>
    </row>
    <row r="29" spans="1:7">
      <c r="A29" s="58"/>
      <c r="B29" s="7">
        <v>367</v>
      </c>
      <c r="C29" t="s">
        <v>97</v>
      </c>
      <c r="D29" s="9">
        <v>0.25</v>
      </c>
      <c r="E29" s="10" t="s">
        <v>90</v>
      </c>
      <c r="F29" s="9">
        <v>67</v>
      </c>
      <c r="G29" s="11">
        <f t="shared" si="1"/>
        <v>16.75</v>
      </c>
    </row>
    <row r="30" spans="1:7">
      <c r="A30" s="58"/>
      <c r="B30" s="7"/>
      <c r="C30" t="s">
        <v>119</v>
      </c>
      <c r="D30" s="9"/>
      <c r="E30" s="10"/>
      <c r="F30" s="9"/>
      <c r="G30" s="11"/>
    </row>
    <row r="31" spans="1:7">
      <c r="A31" s="58"/>
      <c r="B31" s="7">
        <v>10718</v>
      </c>
      <c r="C31" s="19" t="s">
        <v>84</v>
      </c>
      <c r="D31" s="9">
        <v>120</v>
      </c>
      <c r="E31" s="10" t="s">
        <v>14</v>
      </c>
      <c r="F31" s="9">
        <v>8.07</v>
      </c>
      <c r="G31" s="11">
        <f>SUM(D31*F31)</f>
        <v>968.40000000000009</v>
      </c>
    </row>
    <row r="32" spans="1:7">
      <c r="A32" s="58"/>
      <c r="B32" s="7">
        <v>5061</v>
      </c>
      <c r="C32" s="19" t="s">
        <v>94</v>
      </c>
      <c r="D32" s="9">
        <v>17</v>
      </c>
      <c r="E32" s="10" t="s">
        <v>11</v>
      </c>
      <c r="F32" s="9">
        <v>6.25</v>
      </c>
      <c r="G32" s="11">
        <f t="shared" ref="G32:G42" si="2">SUM(D32*F32)</f>
        <v>106.25</v>
      </c>
    </row>
    <row r="33" spans="1:7">
      <c r="A33" s="58"/>
      <c r="B33" s="7">
        <v>3283</v>
      </c>
      <c r="C33" s="19" t="s">
        <v>103</v>
      </c>
      <c r="D33" s="9">
        <v>99.63</v>
      </c>
      <c r="E33" s="10" t="s">
        <v>8</v>
      </c>
      <c r="F33" s="9">
        <v>11.1</v>
      </c>
      <c r="G33" s="11">
        <f t="shared" si="2"/>
        <v>1105.8929999999998</v>
      </c>
    </row>
    <row r="34" spans="1:7">
      <c r="A34" s="58"/>
      <c r="B34" s="7">
        <v>20247</v>
      </c>
      <c r="C34" s="19" t="s">
        <v>93</v>
      </c>
      <c r="D34" s="9">
        <v>20</v>
      </c>
      <c r="E34" s="10" t="s">
        <v>11</v>
      </c>
      <c r="F34" s="9">
        <v>6.61</v>
      </c>
      <c r="G34" s="11">
        <f t="shared" si="2"/>
        <v>132.20000000000002</v>
      </c>
    </row>
    <row r="35" spans="1:7">
      <c r="A35" s="58"/>
      <c r="B35" s="7"/>
      <c r="C35" s="19" t="s">
        <v>121</v>
      </c>
      <c r="D35" s="9"/>
      <c r="E35" s="10"/>
      <c r="F35" s="9"/>
      <c r="G35" s="11">
        <f t="shared" si="2"/>
        <v>0</v>
      </c>
    </row>
    <row r="36" spans="1:7">
      <c r="A36" s="58"/>
      <c r="B36" s="7">
        <v>10566</v>
      </c>
      <c r="C36" s="19" t="s">
        <v>89</v>
      </c>
      <c r="D36" s="9">
        <v>6.4</v>
      </c>
      <c r="E36" s="10" t="s">
        <v>13</v>
      </c>
      <c r="F36" s="9">
        <v>5.85</v>
      </c>
      <c r="G36" s="11">
        <f t="shared" si="2"/>
        <v>37.44</v>
      </c>
    </row>
    <row r="37" spans="1:7">
      <c r="A37" s="58"/>
      <c r="B37" s="7">
        <v>1607</v>
      </c>
      <c r="C37" s="8" t="s">
        <v>134</v>
      </c>
      <c r="D37" s="9">
        <v>8</v>
      </c>
      <c r="E37" s="10" t="s">
        <v>76</v>
      </c>
      <c r="F37" s="9">
        <v>0.1</v>
      </c>
      <c r="G37" s="11">
        <f t="shared" si="2"/>
        <v>0.8</v>
      </c>
    </row>
    <row r="38" spans="1:7">
      <c r="A38" s="58"/>
      <c r="B38" s="7">
        <v>4299</v>
      </c>
      <c r="C38" s="8" t="s">
        <v>135</v>
      </c>
      <c r="D38" s="9">
        <v>8</v>
      </c>
      <c r="E38" s="10" t="s">
        <v>76</v>
      </c>
      <c r="F38" s="9">
        <v>0.48</v>
      </c>
      <c r="G38" s="11">
        <f t="shared" si="2"/>
        <v>3.84</v>
      </c>
    </row>
    <row r="39" spans="1:7">
      <c r="A39" s="58"/>
      <c r="B39" s="7">
        <v>7194</v>
      </c>
      <c r="C39" s="8" t="s">
        <v>166</v>
      </c>
      <c r="D39" s="9">
        <v>2</v>
      </c>
      <c r="E39" s="10" t="s">
        <v>76</v>
      </c>
      <c r="F39" s="9">
        <v>14.68</v>
      </c>
      <c r="G39" s="11">
        <f t="shared" si="2"/>
        <v>29.36</v>
      </c>
    </row>
    <row r="40" spans="1:7">
      <c r="A40" s="58"/>
      <c r="B40" s="7">
        <v>7219</v>
      </c>
      <c r="C40" s="19" t="s">
        <v>88</v>
      </c>
      <c r="D40" s="9">
        <v>0</v>
      </c>
      <c r="E40" s="10" t="s">
        <v>13</v>
      </c>
      <c r="F40" s="9">
        <v>28.7</v>
      </c>
      <c r="G40" s="11">
        <f t="shared" si="2"/>
        <v>0</v>
      </c>
    </row>
    <row r="41" spans="1:7">
      <c r="A41" s="58"/>
      <c r="B41" s="7">
        <v>6092</v>
      </c>
      <c r="C41" s="19" t="s">
        <v>87</v>
      </c>
      <c r="D41" s="9">
        <v>0.82</v>
      </c>
      <c r="E41" s="10" t="s">
        <v>8</v>
      </c>
      <c r="F41" s="9">
        <v>24.18</v>
      </c>
      <c r="G41" s="11">
        <f t="shared" si="2"/>
        <v>19.8276</v>
      </c>
    </row>
    <row r="42" spans="1:7">
      <c r="A42" s="58"/>
      <c r="B42" s="7">
        <v>11587</v>
      </c>
      <c r="C42" s="19" t="s">
        <v>92</v>
      </c>
      <c r="D42" s="9">
        <v>2.4700000000000002</v>
      </c>
      <c r="E42" s="10" t="s">
        <v>8</v>
      </c>
      <c r="F42" s="9">
        <v>34</v>
      </c>
      <c r="G42" s="11">
        <f t="shared" si="2"/>
        <v>83.98</v>
      </c>
    </row>
    <row r="43" spans="1:7" ht="15.75" thickBot="1">
      <c r="A43" s="59"/>
      <c r="B43" s="14"/>
      <c r="C43" s="13"/>
      <c r="D43" s="15"/>
      <c r="E43" s="55"/>
      <c r="F43" s="49" t="s">
        <v>9</v>
      </c>
      <c r="G43" s="53">
        <f>SUM(G24:G42)</f>
        <v>2809.4406000000004</v>
      </c>
    </row>
    <row r="44" spans="1:7" ht="16.5" thickBot="1">
      <c r="A44" s="57">
        <v>4</v>
      </c>
      <c r="B44" s="63"/>
      <c r="C44" s="48" t="s">
        <v>24</v>
      </c>
      <c r="D44" s="46"/>
      <c r="E44" s="45"/>
      <c r="F44" s="64"/>
      <c r="G44" s="47"/>
    </row>
    <row r="45" spans="1:7">
      <c r="A45" s="58"/>
      <c r="B45" s="7"/>
      <c r="C45" s="8" t="s">
        <v>100</v>
      </c>
      <c r="D45" s="9">
        <v>0.17374999999999999</v>
      </c>
      <c r="E45" s="10" t="s">
        <v>90</v>
      </c>
      <c r="F45" s="9"/>
      <c r="G45" s="11"/>
    </row>
    <row r="46" spans="1:7">
      <c r="A46" s="58"/>
      <c r="B46" s="7">
        <v>13284</v>
      </c>
      <c r="C46" t="s">
        <v>120</v>
      </c>
      <c r="D46" s="9">
        <v>3.61E-2</v>
      </c>
      <c r="E46" s="10" t="s">
        <v>11</v>
      </c>
      <c r="F46" s="9">
        <v>0.39</v>
      </c>
      <c r="G46" s="11">
        <f t="shared" ref="G46:G48" si="3">SUM(D46*F46)</f>
        <v>1.4079000000000001E-2</v>
      </c>
    </row>
    <row r="47" spans="1:7">
      <c r="A47" s="58"/>
      <c r="B47" s="7">
        <v>1106</v>
      </c>
      <c r="C47" t="s">
        <v>96</v>
      </c>
      <c r="D47" s="9">
        <v>0.04</v>
      </c>
      <c r="E47" s="10" t="s">
        <v>11</v>
      </c>
      <c r="F47" s="9">
        <v>0.4</v>
      </c>
      <c r="G47" s="11">
        <f t="shared" si="3"/>
        <v>1.6E-2</v>
      </c>
    </row>
    <row r="48" spans="1:7">
      <c r="A48" s="58"/>
      <c r="B48" s="7">
        <v>367</v>
      </c>
      <c r="C48" t="s">
        <v>97</v>
      </c>
      <c r="D48" s="9">
        <v>0.21</v>
      </c>
      <c r="E48" s="10" t="s">
        <v>90</v>
      </c>
      <c r="F48" s="9">
        <v>67</v>
      </c>
      <c r="G48" s="11">
        <f t="shared" si="3"/>
        <v>14.07</v>
      </c>
    </row>
    <row r="49" spans="1:7">
      <c r="A49" s="58"/>
      <c r="B49" s="7"/>
      <c r="C49" s="8"/>
      <c r="D49" s="18"/>
      <c r="E49" s="10"/>
      <c r="F49" s="9"/>
      <c r="G49" s="11"/>
    </row>
    <row r="50" spans="1:7">
      <c r="A50" s="58"/>
      <c r="B50" s="7">
        <v>5982</v>
      </c>
      <c r="C50" s="8" t="s">
        <v>126</v>
      </c>
      <c r="D50" s="18">
        <v>1.0425</v>
      </c>
      <c r="E50" s="10" t="s">
        <v>90</v>
      </c>
      <c r="F50" s="9"/>
      <c r="G50" s="11"/>
    </row>
    <row r="51" spans="1:7">
      <c r="A51" s="58"/>
      <c r="B51" s="7">
        <v>13284</v>
      </c>
      <c r="C51" t="s">
        <v>95</v>
      </c>
      <c r="D51" s="18">
        <v>190</v>
      </c>
      <c r="E51" s="10" t="s">
        <v>11</v>
      </c>
      <c r="F51" s="9">
        <v>0.39</v>
      </c>
      <c r="G51" s="11">
        <f t="shared" ref="G51:G53" si="4">SUM(D51*F51)</f>
        <v>74.100000000000009</v>
      </c>
    </row>
    <row r="52" spans="1:7">
      <c r="A52" s="58"/>
      <c r="B52" s="7">
        <v>1106</v>
      </c>
      <c r="C52" t="s">
        <v>96</v>
      </c>
      <c r="D52" s="18">
        <v>190</v>
      </c>
      <c r="E52" s="10" t="s">
        <v>11</v>
      </c>
      <c r="F52" s="9">
        <v>0.4</v>
      </c>
      <c r="G52" s="11">
        <f t="shared" si="4"/>
        <v>76</v>
      </c>
    </row>
    <row r="53" spans="1:7">
      <c r="A53" s="58"/>
      <c r="B53" s="7">
        <v>367</v>
      </c>
      <c r="C53" t="s">
        <v>97</v>
      </c>
      <c r="D53" s="18">
        <v>1.27</v>
      </c>
      <c r="E53" s="10" t="s">
        <v>90</v>
      </c>
      <c r="F53" s="9">
        <v>67</v>
      </c>
      <c r="G53" s="11">
        <f t="shared" si="4"/>
        <v>85.09</v>
      </c>
    </row>
    <row r="54" spans="1:7">
      <c r="A54" s="58"/>
      <c r="B54" s="7"/>
      <c r="C54" s="8"/>
      <c r="D54" s="9"/>
      <c r="E54" s="10"/>
      <c r="F54" s="9"/>
      <c r="G54" s="11"/>
    </row>
    <row r="55" spans="1:7" ht="15.75" thickBot="1">
      <c r="A55" s="59"/>
      <c r="B55" s="14"/>
      <c r="C55" s="13"/>
      <c r="D55" s="15"/>
      <c r="E55" s="55"/>
      <c r="F55" s="49" t="s">
        <v>9</v>
      </c>
      <c r="G55" s="53">
        <f>SUM(G46:G53)</f>
        <v>249.29007900000002</v>
      </c>
    </row>
    <row r="56" spans="1:7" ht="16.5" thickBot="1">
      <c r="A56" s="57">
        <v>5</v>
      </c>
      <c r="B56" s="63"/>
      <c r="C56" s="48" t="s">
        <v>25</v>
      </c>
      <c r="D56" s="46"/>
      <c r="E56" s="45"/>
      <c r="F56" s="64"/>
      <c r="G56" s="47"/>
    </row>
    <row r="57" spans="1:7">
      <c r="A57" s="58"/>
      <c r="B57" s="7">
        <v>7288</v>
      </c>
      <c r="C57" s="19" t="s">
        <v>129</v>
      </c>
      <c r="D57" s="18">
        <v>24</v>
      </c>
      <c r="E57" s="7" t="s">
        <v>128</v>
      </c>
      <c r="F57" s="18">
        <v>18.43</v>
      </c>
      <c r="G57" s="11">
        <f>SUM(D57*F57)</f>
        <v>442.32</v>
      </c>
    </row>
    <row r="58" spans="1:7">
      <c r="A58" s="60"/>
      <c r="B58" s="20">
        <v>7345</v>
      </c>
      <c r="C58" s="6" t="s">
        <v>127</v>
      </c>
      <c r="D58" s="18">
        <v>34.75</v>
      </c>
      <c r="E58" s="20" t="s">
        <v>128</v>
      </c>
      <c r="F58" s="18">
        <v>12.64</v>
      </c>
      <c r="G58" s="11">
        <f>SUM(D58*F58)</f>
        <v>439.24</v>
      </c>
    </row>
    <row r="59" spans="1:7" ht="15.75" thickBot="1">
      <c r="A59" s="59"/>
      <c r="B59" s="14"/>
      <c r="C59" s="13"/>
      <c r="D59" s="15"/>
      <c r="E59" s="55"/>
      <c r="F59" s="49" t="s">
        <v>9</v>
      </c>
      <c r="G59" s="53">
        <f>SUM(G57:G58)</f>
        <v>881.56</v>
      </c>
    </row>
    <row r="60" spans="1:7" ht="16.5" thickBot="1">
      <c r="A60" s="57">
        <v>6</v>
      </c>
      <c r="B60" s="63"/>
      <c r="C60" s="48" t="s">
        <v>82</v>
      </c>
      <c r="D60" s="46"/>
      <c r="E60" s="45"/>
      <c r="F60" s="64"/>
      <c r="G60" s="47"/>
    </row>
    <row r="61" spans="1:7">
      <c r="A61" s="60"/>
      <c r="B61" s="20"/>
      <c r="C61" s="6" t="s">
        <v>130</v>
      </c>
      <c r="D61" s="18">
        <v>1.81</v>
      </c>
      <c r="E61" s="20" t="s">
        <v>90</v>
      </c>
      <c r="F61" s="18"/>
      <c r="G61" s="11"/>
    </row>
    <row r="62" spans="1:7">
      <c r="A62" s="60"/>
      <c r="B62" s="7">
        <v>10511</v>
      </c>
      <c r="C62" s="8" t="s">
        <v>131</v>
      </c>
      <c r="D62" s="18">
        <v>506.95</v>
      </c>
      <c r="E62" s="10" t="s">
        <v>11</v>
      </c>
      <c r="F62" s="9">
        <v>0.43</v>
      </c>
      <c r="G62" s="11">
        <f>SUM(D62*F62)</f>
        <v>217.98849999999999</v>
      </c>
    </row>
    <row r="63" spans="1:7">
      <c r="A63" s="60"/>
      <c r="B63" s="7">
        <v>370</v>
      </c>
      <c r="C63" s="8" t="s">
        <v>101</v>
      </c>
      <c r="D63" s="18">
        <v>1.45</v>
      </c>
      <c r="E63" s="10" t="s">
        <v>10</v>
      </c>
      <c r="F63" s="9">
        <v>71</v>
      </c>
      <c r="G63" s="11">
        <f t="shared" ref="G63:G64" si="5">SUM(D63*F63)</f>
        <v>102.95</v>
      </c>
    </row>
    <row r="64" spans="1:7">
      <c r="A64" s="60"/>
      <c r="B64" s="7">
        <v>4718</v>
      </c>
      <c r="C64" s="8" t="s">
        <v>102</v>
      </c>
      <c r="D64" s="18">
        <v>1.45</v>
      </c>
      <c r="E64" s="10" t="s">
        <v>10</v>
      </c>
      <c r="F64" s="9">
        <v>75.78</v>
      </c>
      <c r="G64" s="11">
        <f t="shared" si="5"/>
        <v>109.881</v>
      </c>
    </row>
    <row r="65" spans="1:7" ht="15.75" thickBot="1">
      <c r="A65" s="59"/>
      <c r="B65" s="14"/>
      <c r="C65" s="13"/>
      <c r="D65" s="21"/>
      <c r="E65" s="55"/>
      <c r="F65" s="49" t="s">
        <v>9</v>
      </c>
      <c r="G65" s="53">
        <f>SUM(G62:G64)</f>
        <v>430.81949999999995</v>
      </c>
    </row>
    <row r="66" spans="1:7" ht="16.5" thickBot="1">
      <c r="A66" s="57">
        <v>9</v>
      </c>
      <c r="B66" s="66"/>
      <c r="C66" s="48" t="s">
        <v>77</v>
      </c>
      <c r="D66" s="46"/>
      <c r="E66" s="45"/>
      <c r="F66" s="64"/>
      <c r="G66" s="47"/>
    </row>
    <row r="67" spans="1:7">
      <c r="A67" s="60"/>
      <c r="B67" s="20">
        <v>10422</v>
      </c>
      <c r="C67" s="6" t="s">
        <v>66</v>
      </c>
      <c r="D67" s="18">
        <v>1</v>
      </c>
      <c r="E67" s="20" t="s">
        <v>14</v>
      </c>
      <c r="F67" s="18">
        <v>207.73</v>
      </c>
      <c r="G67" s="11">
        <f>SUM(D67*F67)</f>
        <v>207.73</v>
      </c>
    </row>
    <row r="68" spans="1:7">
      <c r="A68" s="60"/>
      <c r="B68" s="20">
        <v>10425</v>
      </c>
      <c r="C68" s="6" t="s">
        <v>67</v>
      </c>
      <c r="D68" s="18">
        <v>1</v>
      </c>
      <c r="E68" s="20" t="s">
        <v>14</v>
      </c>
      <c r="F68" s="18">
        <v>37.11</v>
      </c>
      <c r="G68" s="11">
        <f>SUM(D68*F68)</f>
        <v>37.11</v>
      </c>
    </row>
    <row r="69" spans="1:7">
      <c r="A69" s="60"/>
      <c r="B69" s="20">
        <v>11822</v>
      </c>
      <c r="C69" s="6" t="s">
        <v>68</v>
      </c>
      <c r="D69" s="18">
        <v>1</v>
      </c>
      <c r="E69" s="20" t="s">
        <v>14</v>
      </c>
      <c r="F69" s="18">
        <v>6.84</v>
      </c>
      <c r="G69" s="11">
        <f>SUM(D69*F69)</f>
        <v>6.84</v>
      </c>
    </row>
    <row r="70" spans="1:7">
      <c r="A70" s="60"/>
      <c r="B70" s="20">
        <v>11831</v>
      </c>
      <c r="C70" s="6" t="s">
        <v>69</v>
      </c>
      <c r="D70" s="18">
        <v>2</v>
      </c>
      <c r="E70" s="20" t="s">
        <v>14</v>
      </c>
      <c r="F70" s="18">
        <v>6.54</v>
      </c>
      <c r="G70" s="11">
        <f>SUM(D70*F70)</f>
        <v>13.08</v>
      </c>
    </row>
    <row r="71" spans="1:7">
      <c r="A71" s="60"/>
      <c r="B71" s="20">
        <v>20266</v>
      </c>
      <c r="C71" s="6" t="s">
        <v>70</v>
      </c>
      <c r="D71" s="18">
        <v>1</v>
      </c>
      <c r="E71" s="20" t="s">
        <v>14</v>
      </c>
      <c r="F71" s="18">
        <v>34.36</v>
      </c>
      <c r="G71" s="11">
        <f>SUM(D71*F71)</f>
        <v>34.36</v>
      </c>
    </row>
    <row r="72" spans="1:7">
      <c r="A72" s="61"/>
      <c r="B72" s="14"/>
      <c r="C72" s="13"/>
      <c r="D72" s="50"/>
      <c r="E72" s="51"/>
      <c r="F72" s="52" t="s">
        <v>9</v>
      </c>
      <c r="G72" s="54">
        <f>SUM(G67:G71)</f>
        <v>299.12</v>
      </c>
    </row>
    <row r="73" spans="1:7">
      <c r="A73" s="61"/>
      <c r="B73" s="14"/>
      <c r="C73" s="13"/>
      <c r="D73" s="13"/>
      <c r="E73" s="30"/>
      <c r="F73" s="38"/>
      <c r="G73" s="39"/>
    </row>
    <row r="74" spans="1:7" ht="15.75" thickBot="1">
      <c r="A74" s="62"/>
      <c r="B74" s="14"/>
      <c r="C74" s="13"/>
      <c r="D74" s="13"/>
      <c r="E74" s="30"/>
      <c r="F74" s="38"/>
      <c r="G74" s="39"/>
    </row>
    <row r="75" spans="1:7" ht="16.5" thickBot="1">
      <c r="A75" s="67"/>
      <c r="B75" s="68"/>
      <c r="C75" s="43"/>
      <c r="D75" s="46"/>
      <c r="E75" s="95" t="s">
        <v>71</v>
      </c>
      <c r="F75" s="104">
        <f>SUM(G21+G43+G55+G59+G65+G72)</f>
        <v>4874.5136229999998</v>
      </c>
      <c r="G75" s="105"/>
    </row>
    <row r="76" spans="1:7">
      <c r="A76" s="41" t="s">
        <v>78</v>
      </c>
      <c r="B76" s="40"/>
      <c r="C76" s="40"/>
      <c r="E76" s="24"/>
    </row>
    <row r="77" spans="1:7" ht="15.75" thickBot="1">
      <c r="A77" s="106" t="s">
        <v>79</v>
      </c>
      <c r="B77" s="106"/>
      <c r="C77" s="106"/>
      <c r="D77" s="106"/>
      <c r="E77" s="106"/>
    </row>
    <row r="78" spans="1:7">
      <c r="A78" s="25"/>
      <c r="B78" s="27"/>
      <c r="C78" s="26"/>
      <c r="D78" s="26"/>
      <c r="E78" s="28"/>
      <c r="F78" s="26"/>
      <c r="G78" s="29"/>
    </row>
    <row r="79" spans="1:7">
      <c r="A79" s="12"/>
      <c r="B79" s="14"/>
      <c r="C79" s="13"/>
      <c r="D79" s="13"/>
      <c r="E79" s="30"/>
      <c r="F79" s="13"/>
      <c r="G79" s="31"/>
    </row>
    <row r="80" spans="1:7">
      <c r="A80" s="12"/>
      <c r="B80" s="14"/>
      <c r="C80" s="13"/>
      <c r="D80" s="13"/>
      <c r="E80" s="30"/>
      <c r="F80" s="13"/>
      <c r="G80" s="31"/>
    </row>
    <row r="81" spans="1:7">
      <c r="A81" s="12"/>
      <c r="B81" s="32" t="s">
        <v>72</v>
      </c>
      <c r="C81" s="13"/>
      <c r="D81" s="13" t="s">
        <v>73</v>
      </c>
      <c r="E81" s="30"/>
      <c r="F81" s="13"/>
      <c r="G81" s="31"/>
    </row>
    <row r="82" spans="1:7">
      <c r="A82" s="12"/>
      <c r="B82" s="14"/>
      <c r="C82" s="13"/>
      <c r="D82" s="13" t="s">
        <v>74</v>
      </c>
      <c r="E82" s="30"/>
      <c r="F82" s="13"/>
      <c r="G82" s="31"/>
    </row>
    <row r="83" spans="1:7" ht="15.75" thickBot="1">
      <c r="A83" s="33"/>
      <c r="B83" s="35"/>
      <c r="C83" s="34"/>
      <c r="D83" s="34"/>
      <c r="E83" s="36"/>
      <c r="F83" s="34"/>
      <c r="G83" s="37"/>
    </row>
  </sheetData>
  <mergeCells count="2">
    <mergeCell ref="F75:G75"/>
    <mergeCell ref="A77:E77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71"/>
  <sheetViews>
    <sheetView tabSelected="1" workbookViewId="0">
      <selection activeCell="J21" sqref="J21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218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1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219</v>
      </c>
      <c r="D12" s="18">
        <v>3.52</v>
      </c>
      <c r="E12" s="10" t="s">
        <v>10</v>
      </c>
      <c r="F12" s="9"/>
      <c r="G12" s="11"/>
    </row>
    <row r="13" spans="1:7">
      <c r="A13" s="42"/>
      <c r="B13" s="7">
        <v>10511</v>
      </c>
      <c r="C13" s="8" t="s">
        <v>115</v>
      </c>
      <c r="D13" s="18">
        <v>139</v>
      </c>
      <c r="E13" s="10" t="s">
        <v>11</v>
      </c>
      <c r="F13" s="9">
        <v>0.43</v>
      </c>
      <c r="G13" s="11">
        <f>SUM(D13*F13)</f>
        <v>59.769999999999996</v>
      </c>
    </row>
    <row r="14" spans="1:7">
      <c r="A14" s="42"/>
      <c r="B14" s="7">
        <v>370</v>
      </c>
      <c r="C14" s="8" t="s">
        <v>101</v>
      </c>
      <c r="D14" s="18">
        <v>0.36</v>
      </c>
      <c r="E14" s="10" t="s">
        <v>10</v>
      </c>
      <c r="F14" s="9">
        <v>71</v>
      </c>
      <c r="G14" s="11">
        <f t="shared" ref="G14:G20" si="0">SUM(D14*F14)</f>
        <v>25.56</v>
      </c>
    </row>
    <row r="15" spans="1:7">
      <c r="A15" s="42"/>
      <c r="B15" s="7">
        <v>4718</v>
      </c>
      <c r="C15" s="8" t="s">
        <v>102</v>
      </c>
      <c r="D15" s="18">
        <v>0.36</v>
      </c>
      <c r="E15" s="10" t="s">
        <v>10</v>
      </c>
      <c r="F15" s="9">
        <v>75.78</v>
      </c>
      <c r="G15" s="11">
        <f t="shared" si="0"/>
        <v>27.280799999999999</v>
      </c>
    </row>
    <row r="16" spans="1:7">
      <c r="A16" s="42"/>
      <c r="B16" s="7">
        <v>6189</v>
      </c>
      <c r="C16" s="8" t="s">
        <v>116</v>
      </c>
      <c r="D16" s="18">
        <v>4.5599999999999996</v>
      </c>
      <c r="E16" s="10" t="s">
        <v>13</v>
      </c>
      <c r="F16" s="9">
        <v>6.05</v>
      </c>
      <c r="G16" s="11">
        <f t="shared" si="0"/>
        <v>27.587999999999997</v>
      </c>
    </row>
    <row r="17" spans="1:7">
      <c r="A17" s="42"/>
      <c r="B17" s="7">
        <v>5061</v>
      </c>
      <c r="C17" s="19" t="s">
        <v>94</v>
      </c>
      <c r="D17" s="18">
        <v>0.77</v>
      </c>
      <c r="E17" s="10" t="s">
        <v>11</v>
      </c>
      <c r="F17" s="9">
        <v>6.25</v>
      </c>
      <c r="G17" s="11">
        <f t="shared" si="0"/>
        <v>4.8125</v>
      </c>
    </row>
    <row r="18" spans="1:7">
      <c r="A18" s="42"/>
      <c r="B18" s="7">
        <v>33</v>
      </c>
      <c r="C18" s="8" t="s">
        <v>112</v>
      </c>
      <c r="D18" s="18">
        <v>12</v>
      </c>
      <c r="E18" s="10" t="s">
        <v>11</v>
      </c>
      <c r="F18" s="9">
        <v>3.68</v>
      </c>
      <c r="G18" s="11">
        <f t="shared" si="0"/>
        <v>44.160000000000004</v>
      </c>
    </row>
    <row r="19" spans="1:7">
      <c r="A19" s="42"/>
      <c r="B19" s="7">
        <v>32</v>
      </c>
      <c r="C19" s="8" t="s">
        <v>113</v>
      </c>
      <c r="D19" s="18">
        <v>3.8</v>
      </c>
      <c r="E19" s="10" t="s">
        <v>11</v>
      </c>
      <c r="F19" s="9">
        <v>3.92</v>
      </c>
      <c r="G19" s="11">
        <f t="shared" si="0"/>
        <v>14.895999999999999</v>
      </c>
    </row>
    <row r="20" spans="1:7">
      <c r="A20" s="42"/>
      <c r="B20" s="7">
        <v>141</v>
      </c>
      <c r="C20" s="8" t="s">
        <v>117</v>
      </c>
      <c r="D20" s="18">
        <v>2.2800000000000001E-2</v>
      </c>
      <c r="E20" s="10" t="s">
        <v>11</v>
      </c>
      <c r="F20" s="9">
        <v>9.48</v>
      </c>
      <c r="G20" s="11">
        <f t="shared" si="0"/>
        <v>0.21614400000000003</v>
      </c>
    </row>
    <row r="21" spans="1:7" ht="15.75" thickBot="1">
      <c r="A21" s="56"/>
      <c r="B21" s="14"/>
      <c r="C21" s="13"/>
      <c r="D21" s="15"/>
      <c r="E21" s="55"/>
      <c r="F21" s="49" t="s">
        <v>9</v>
      </c>
      <c r="G21" s="53">
        <f>SUM(G13:G20)</f>
        <v>204.283444</v>
      </c>
    </row>
    <row r="22" spans="1:7" ht="16.5" thickBot="1">
      <c r="A22" s="57">
        <v>2</v>
      </c>
      <c r="B22" s="63"/>
      <c r="C22" s="48" t="s">
        <v>81</v>
      </c>
      <c r="D22" s="46"/>
      <c r="E22" s="45"/>
      <c r="F22" s="46"/>
      <c r="G22" s="47"/>
    </row>
    <row r="23" spans="1:7">
      <c r="A23" s="58"/>
      <c r="C23" s="8" t="s">
        <v>167</v>
      </c>
    </row>
    <row r="24" spans="1:7">
      <c r="A24" s="58"/>
      <c r="B24" s="7">
        <v>7267</v>
      </c>
      <c r="C24" s="8" t="s">
        <v>99</v>
      </c>
      <c r="D24" s="9">
        <v>574</v>
      </c>
      <c r="E24" s="10" t="s">
        <v>14</v>
      </c>
      <c r="F24" s="9">
        <v>0.44</v>
      </c>
      <c r="G24" s="11">
        <f>SUM(D24*F24)</f>
        <v>252.56</v>
      </c>
    </row>
    <row r="25" spans="1:7">
      <c r="A25" s="58"/>
      <c r="B25" s="7"/>
      <c r="C25" s="8" t="s">
        <v>100</v>
      </c>
      <c r="D25" s="9">
        <v>0.17374999999999999</v>
      </c>
      <c r="E25" s="10" t="s">
        <v>90</v>
      </c>
      <c r="F25" s="9"/>
      <c r="G25" s="11"/>
    </row>
    <row r="26" spans="1:7">
      <c r="A26" s="58"/>
      <c r="B26" s="7"/>
      <c r="C26" s="8" t="s">
        <v>98</v>
      </c>
      <c r="D26" s="9">
        <v>0.20849999999999999</v>
      </c>
      <c r="E26" s="10" t="s">
        <v>90</v>
      </c>
      <c r="F26" s="9"/>
      <c r="G26" s="11"/>
    </row>
    <row r="27" spans="1:7">
      <c r="A27" s="58"/>
      <c r="B27" s="7">
        <v>13284</v>
      </c>
      <c r="C27" t="s">
        <v>120</v>
      </c>
      <c r="D27" s="9">
        <v>66</v>
      </c>
      <c r="E27" s="10" t="s">
        <v>11</v>
      </c>
      <c r="F27" s="9">
        <v>0.39</v>
      </c>
      <c r="G27" s="11">
        <f t="shared" ref="G27:G29" si="1">SUM(D27*F27)</f>
        <v>25.740000000000002</v>
      </c>
    </row>
    <row r="28" spans="1:7">
      <c r="A28" s="58"/>
      <c r="B28" s="7">
        <v>1106</v>
      </c>
      <c r="C28" t="s">
        <v>96</v>
      </c>
      <c r="D28" s="9">
        <v>66</v>
      </c>
      <c r="E28" s="10" t="s">
        <v>11</v>
      </c>
      <c r="F28" s="9">
        <v>0.4</v>
      </c>
      <c r="G28" s="11">
        <f t="shared" si="1"/>
        <v>26.400000000000002</v>
      </c>
    </row>
    <row r="29" spans="1:7">
      <c r="A29" s="58"/>
      <c r="B29" s="7">
        <v>367</v>
      </c>
      <c r="C29" t="s">
        <v>97</v>
      </c>
      <c r="D29" s="9">
        <v>0.25</v>
      </c>
      <c r="E29" s="10" t="s">
        <v>90</v>
      </c>
      <c r="F29" s="9">
        <v>67</v>
      </c>
      <c r="G29" s="11">
        <f t="shared" si="1"/>
        <v>16.75</v>
      </c>
    </row>
    <row r="30" spans="1:7">
      <c r="A30" s="58"/>
      <c r="B30" s="7"/>
      <c r="C30" t="s">
        <v>119</v>
      </c>
      <c r="D30" s="9"/>
      <c r="E30" s="10"/>
      <c r="F30" s="9"/>
      <c r="G30" s="11"/>
    </row>
    <row r="31" spans="1:7">
      <c r="A31" s="58"/>
      <c r="B31" s="7">
        <v>10718</v>
      </c>
      <c r="C31" s="19" t="s">
        <v>84</v>
      </c>
      <c r="D31" s="9">
        <v>120</v>
      </c>
      <c r="E31" s="10" t="s">
        <v>14</v>
      </c>
      <c r="F31" s="9">
        <v>8.07</v>
      </c>
      <c r="G31" s="11">
        <f>SUM(D31*F31)</f>
        <v>968.40000000000009</v>
      </c>
    </row>
    <row r="32" spans="1:7">
      <c r="A32" s="58"/>
      <c r="B32" s="7">
        <v>5061</v>
      </c>
      <c r="C32" s="19" t="s">
        <v>94</v>
      </c>
      <c r="D32" s="9">
        <v>17</v>
      </c>
      <c r="E32" s="10" t="s">
        <v>11</v>
      </c>
      <c r="F32" s="9">
        <v>6.25</v>
      </c>
      <c r="G32" s="11">
        <f t="shared" ref="G32:G42" si="2">SUM(D32*F32)</f>
        <v>106.25</v>
      </c>
    </row>
    <row r="33" spans="1:7">
      <c r="A33" s="58"/>
      <c r="B33" s="7">
        <v>3283</v>
      </c>
      <c r="C33" s="19" t="s">
        <v>103</v>
      </c>
      <c r="D33" s="9">
        <v>99.63</v>
      </c>
      <c r="E33" s="10" t="s">
        <v>8</v>
      </c>
      <c r="F33" s="9">
        <v>11.1</v>
      </c>
      <c r="G33" s="11">
        <f t="shared" si="2"/>
        <v>1105.8929999999998</v>
      </c>
    </row>
    <row r="34" spans="1:7">
      <c r="A34" s="58"/>
      <c r="B34" s="7">
        <v>20247</v>
      </c>
      <c r="C34" s="19" t="s">
        <v>93</v>
      </c>
      <c r="D34" s="9">
        <v>20</v>
      </c>
      <c r="E34" s="10" t="s">
        <v>11</v>
      </c>
      <c r="F34" s="9">
        <v>6.61</v>
      </c>
      <c r="G34" s="11">
        <f t="shared" si="2"/>
        <v>132.20000000000002</v>
      </c>
    </row>
    <row r="35" spans="1:7">
      <c r="A35" s="58"/>
      <c r="B35" s="7"/>
      <c r="C35" s="19" t="s">
        <v>91</v>
      </c>
      <c r="D35" s="9">
        <v>27.6</v>
      </c>
      <c r="E35" s="10" t="s">
        <v>8</v>
      </c>
      <c r="F35" s="9"/>
      <c r="G35" s="11"/>
    </row>
    <row r="36" spans="1:7">
      <c r="A36" s="58"/>
      <c r="B36" s="7">
        <v>10566</v>
      </c>
      <c r="C36" s="19" t="s">
        <v>89</v>
      </c>
      <c r="D36" s="9">
        <v>6.4</v>
      </c>
      <c r="E36" s="10" t="s">
        <v>13</v>
      </c>
      <c r="F36" s="9">
        <v>5.85</v>
      </c>
      <c r="G36" s="11">
        <f t="shared" si="2"/>
        <v>37.44</v>
      </c>
    </row>
    <row r="37" spans="1:7">
      <c r="A37" s="58"/>
      <c r="B37" s="7">
        <v>1607</v>
      </c>
      <c r="C37" s="8" t="s">
        <v>134</v>
      </c>
      <c r="D37" s="9">
        <v>88</v>
      </c>
      <c r="E37" s="10" t="s">
        <v>76</v>
      </c>
      <c r="F37" s="9">
        <v>0.1</v>
      </c>
      <c r="G37" s="11">
        <f t="shared" si="2"/>
        <v>8.8000000000000007</v>
      </c>
    </row>
    <row r="38" spans="1:7">
      <c r="A38" s="58"/>
      <c r="B38" s="7">
        <v>4299</v>
      </c>
      <c r="C38" s="8" t="s">
        <v>135</v>
      </c>
      <c r="D38" s="9">
        <v>88</v>
      </c>
      <c r="E38" s="10" t="s">
        <v>76</v>
      </c>
      <c r="F38" s="9">
        <v>0.48</v>
      </c>
      <c r="G38" s="11">
        <f t="shared" si="2"/>
        <v>42.239999999999995</v>
      </c>
    </row>
    <row r="39" spans="1:7">
      <c r="A39" s="58"/>
      <c r="B39" s="7">
        <v>7194</v>
      </c>
      <c r="C39" s="8" t="s">
        <v>166</v>
      </c>
      <c r="D39" s="9">
        <v>24</v>
      </c>
      <c r="E39" s="10" t="s">
        <v>76</v>
      </c>
      <c r="F39" s="9">
        <v>14.68</v>
      </c>
      <c r="G39" s="11">
        <f t="shared" si="2"/>
        <v>352.32</v>
      </c>
    </row>
    <row r="40" spans="1:7">
      <c r="A40" s="58"/>
      <c r="B40" s="7">
        <v>7219</v>
      </c>
      <c r="C40" s="19" t="s">
        <v>88</v>
      </c>
      <c r="D40" s="9">
        <v>9</v>
      </c>
      <c r="E40" s="10" t="s">
        <v>13</v>
      </c>
      <c r="F40" s="9">
        <v>28.7</v>
      </c>
      <c r="G40" s="11">
        <f t="shared" si="2"/>
        <v>258.3</v>
      </c>
    </row>
    <row r="41" spans="1:7">
      <c r="A41" s="58"/>
      <c r="B41" s="7">
        <v>6092</v>
      </c>
      <c r="C41" s="19" t="s">
        <v>87</v>
      </c>
      <c r="D41" s="9">
        <v>0.82</v>
      </c>
      <c r="E41" s="10" t="s">
        <v>8</v>
      </c>
      <c r="F41" s="9">
        <v>24.18</v>
      </c>
      <c r="G41" s="11">
        <f t="shared" si="2"/>
        <v>19.8276</v>
      </c>
    </row>
    <row r="42" spans="1:7">
      <c r="A42" s="58"/>
      <c r="B42" s="7">
        <v>11587</v>
      </c>
      <c r="C42" s="19" t="s">
        <v>92</v>
      </c>
      <c r="D42" s="9">
        <v>2.4700000000000002</v>
      </c>
      <c r="E42" s="10" t="s">
        <v>8</v>
      </c>
      <c r="F42" s="9">
        <v>34</v>
      </c>
      <c r="G42" s="11">
        <f t="shared" si="2"/>
        <v>83.98</v>
      </c>
    </row>
    <row r="43" spans="1:7" ht="15.75" thickBot="1">
      <c r="A43" s="59"/>
      <c r="B43" s="14"/>
      <c r="C43" s="13"/>
      <c r="D43" s="15"/>
      <c r="E43" s="55"/>
      <c r="F43" s="49" t="s">
        <v>9</v>
      </c>
      <c r="G43" s="53">
        <f>SUM(G24:G42)</f>
        <v>3437.1006000000002</v>
      </c>
    </row>
    <row r="44" spans="1:7" ht="16.5" thickBot="1">
      <c r="A44" s="57">
        <v>4</v>
      </c>
      <c r="B44" s="63"/>
      <c r="C44" s="48" t="s">
        <v>24</v>
      </c>
      <c r="D44" s="46"/>
      <c r="E44" s="45"/>
      <c r="F44" s="64"/>
      <c r="G44" s="47"/>
    </row>
    <row r="45" spans="1:7">
      <c r="A45" s="58"/>
      <c r="B45" s="7"/>
      <c r="C45" s="8" t="s">
        <v>100</v>
      </c>
      <c r="D45" s="9">
        <v>0.17374999999999999</v>
      </c>
      <c r="E45" s="10" t="s">
        <v>90</v>
      </c>
      <c r="F45" s="9"/>
      <c r="G45" s="11"/>
    </row>
    <row r="46" spans="1:7">
      <c r="A46" s="58"/>
      <c r="B46" s="7">
        <v>13284</v>
      </c>
      <c r="C46" t="s">
        <v>120</v>
      </c>
      <c r="D46" s="9">
        <v>3.61E-2</v>
      </c>
      <c r="E46" s="10" t="s">
        <v>11</v>
      </c>
      <c r="F46" s="9">
        <v>0.39</v>
      </c>
      <c r="G46" s="11">
        <f t="shared" ref="G46:G48" si="3">SUM(D46*F46)</f>
        <v>1.4079000000000001E-2</v>
      </c>
    </row>
    <row r="47" spans="1:7">
      <c r="A47" s="58"/>
      <c r="B47" s="7">
        <v>1106</v>
      </c>
      <c r="C47" t="s">
        <v>96</v>
      </c>
      <c r="D47" s="9">
        <v>0.04</v>
      </c>
      <c r="E47" s="10" t="s">
        <v>11</v>
      </c>
      <c r="F47" s="9">
        <v>0.4</v>
      </c>
      <c r="G47" s="11">
        <f t="shared" si="3"/>
        <v>1.6E-2</v>
      </c>
    </row>
    <row r="48" spans="1:7">
      <c r="A48" s="58"/>
      <c r="B48" s="7">
        <v>367</v>
      </c>
      <c r="C48" t="s">
        <v>97</v>
      </c>
      <c r="D48" s="9">
        <v>0.21</v>
      </c>
      <c r="E48" s="10" t="s">
        <v>90</v>
      </c>
      <c r="F48" s="9">
        <v>67</v>
      </c>
      <c r="G48" s="11">
        <f t="shared" si="3"/>
        <v>14.07</v>
      </c>
    </row>
    <row r="49" spans="1:7">
      <c r="A49" s="58"/>
      <c r="B49" s="7"/>
      <c r="C49" s="8"/>
      <c r="D49" s="18"/>
      <c r="E49" s="10"/>
      <c r="F49" s="9"/>
      <c r="G49" s="11"/>
    </row>
    <row r="50" spans="1:7">
      <c r="A50" s="58"/>
      <c r="B50" s="7">
        <v>5982</v>
      </c>
      <c r="C50" s="8" t="s">
        <v>126</v>
      </c>
      <c r="D50" s="18">
        <v>1.0425</v>
      </c>
      <c r="E50" s="10" t="s">
        <v>90</v>
      </c>
      <c r="F50" s="9"/>
      <c r="G50" s="11"/>
    </row>
    <row r="51" spans="1:7">
      <c r="A51" s="58"/>
      <c r="B51" s="7">
        <v>13284</v>
      </c>
      <c r="C51" t="s">
        <v>95</v>
      </c>
      <c r="D51" s="18">
        <v>190</v>
      </c>
      <c r="E51" s="10" t="s">
        <v>11</v>
      </c>
      <c r="F51" s="9">
        <v>0.39</v>
      </c>
      <c r="G51" s="11">
        <f t="shared" ref="G51:G53" si="4">SUM(D51*F51)</f>
        <v>74.100000000000009</v>
      </c>
    </row>
    <row r="52" spans="1:7">
      <c r="A52" s="58"/>
      <c r="B52" s="7">
        <v>1106</v>
      </c>
      <c r="C52" t="s">
        <v>96</v>
      </c>
      <c r="D52" s="18">
        <v>190</v>
      </c>
      <c r="E52" s="10" t="s">
        <v>11</v>
      </c>
      <c r="F52" s="9">
        <v>0.4</v>
      </c>
      <c r="G52" s="11">
        <f t="shared" si="4"/>
        <v>76</v>
      </c>
    </row>
    <row r="53" spans="1:7">
      <c r="A53" s="58"/>
      <c r="B53" s="7">
        <v>367</v>
      </c>
      <c r="C53" t="s">
        <v>97</v>
      </c>
      <c r="D53" s="18">
        <v>1.27</v>
      </c>
      <c r="E53" s="10" t="s">
        <v>90</v>
      </c>
      <c r="F53" s="9">
        <v>67</v>
      </c>
      <c r="G53" s="11">
        <f t="shared" si="4"/>
        <v>85.09</v>
      </c>
    </row>
    <row r="54" spans="1:7">
      <c r="A54" s="58"/>
      <c r="B54" s="7"/>
      <c r="C54" s="8"/>
      <c r="D54" s="9"/>
      <c r="E54" s="10"/>
      <c r="F54" s="9"/>
      <c r="G54" s="11"/>
    </row>
    <row r="55" spans="1:7" ht="15.75" thickBot="1">
      <c r="A55" s="59"/>
      <c r="B55" s="14"/>
      <c r="C55" s="13"/>
      <c r="D55" s="15"/>
      <c r="E55" s="55"/>
      <c r="F55" s="49" t="s">
        <v>9</v>
      </c>
      <c r="G55" s="53">
        <f>SUM(G46:G53)</f>
        <v>249.29007900000002</v>
      </c>
    </row>
    <row r="56" spans="1:7" ht="16.5" thickBot="1">
      <c r="A56" s="57">
        <v>6</v>
      </c>
      <c r="B56" s="63"/>
      <c r="C56" s="48" t="s">
        <v>82</v>
      </c>
      <c r="D56" s="46"/>
      <c r="E56" s="45"/>
      <c r="F56" s="64"/>
      <c r="G56" s="47"/>
    </row>
    <row r="57" spans="1:7">
      <c r="A57" s="60"/>
      <c r="B57" s="20"/>
      <c r="C57" s="6" t="s">
        <v>130</v>
      </c>
      <c r="D57" s="18">
        <v>1.81</v>
      </c>
      <c r="E57" s="20" t="s">
        <v>90</v>
      </c>
      <c r="F57" s="18"/>
      <c r="G57" s="11"/>
    </row>
    <row r="58" spans="1:7">
      <c r="A58" s="60"/>
      <c r="B58" s="7">
        <v>10511</v>
      </c>
      <c r="C58" s="8" t="s">
        <v>131</v>
      </c>
      <c r="D58" s="18">
        <v>506.95</v>
      </c>
      <c r="E58" s="10" t="s">
        <v>11</v>
      </c>
      <c r="F58" s="9">
        <v>0.43</v>
      </c>
      <c r="G58" s="11">
        <f>SUM(D58*F58)</f>
        <v>217.98849999999999</v>
      </c>
    </row>
    <row r="59" spans="1:7">
      <c r="A59" s="60"/>
      <c r="B59" s="7">
        <v>370</v>
      </c>
      <c r="C59" s="8" t="s">
        <v>101</v>
      </c>
      <c r="D59" s="18">
        <v>1.45</v>
      </c>
      <c r="E59" s="10" t="s">
        <v>10</v>
      </c>
      <c r="F59" s="9">
        <v>71</v>
      </c>
      <c r="G59" s="11">
        <f t="shared" ref="G59:G60" si="5">SUM(D59*F59)</f>
        <v>102.95</v>
      </c>
    </row>
    <row r="60" spans="1:7">
      <c r="A60" s="60"/>
      <c r="B60" s="7">
        <v>4718</v>
      </c>
      <c r="C60" s="8" t="s">
        <v>102</v>
      </c>
      <c r="D60" s="18">
        <v>1.45</v>
      </c>
      <c r="E60" s="10" t="s">
        <v>10</v>
      </c>
      <c r="F60" s="9">
        <v>75.78</v>
      </c>
      <c r="G60" s="11">
        <f t="shared" si="5"/>
        <v>109.881</v>
      </c>
    </row>
    <row r="61" spans="1:7">
      <c r="A61" s="59"/>
      <c r="B61" s="14"/>
      <c r="C61" s="13"/>
      <c r="D61" s="21"/>
      <c r="E61" s="55"/>
      <c r="F61" s="49" t="s">
        <v>9</v>
      </c>
      <c r="G61" s="53">
        <f>SUM(G58:G60)</f>
        <v>430.81949999999995</v>
      </c>
    </row>
    <row r="62" spans="1:7" ht="15.75" thickBot="1">
      <c r="A62" s="62"/>
      <c r="B62" s="14"/>
      <c r="C62" s="13"/>
      <c r="D62" s="13"/>
      <c r="E62" s="30"/>
      <c r="F62" s="38"/>
      <c r="G62" s="39"/>
    </row>
    <row r="63" spans="1:7" ht="16.5" thickBot="1">
      <c r="A63" s="67"/>
      <c r="B63" s="68"/>
      <c r="C63" s="43"/>
      <c r="D63" s="46"/>
      <c r="E63" s="95" t="s">
        <v>71</v>
      </c>
      <c r="F63" s="104">
        <f>SUM(G21+G43+G55+G61)</f>
        <v>4321.4936230000003</v>
      </c>
      <c r="G63" s="105"/>
    </row>
    <row r="64" spans="1:7">
      <c r="A64" s="41" t="s">
        <v>78</v>
      </c>
      <c r="B64" s="40"/>
      <c r="C64" s="40"/>
      <c r="E64" s="24"/>
    </row>
    <row r="65" spans="1:7" ht="15.75" thickBot="1">
      <c r="A65" s="106" t="s">
        <v>79</v>
      </c>
      <c r="B65" s="106"/>
      <c r="C65" s="106"/>
      <c r="D65" s="106"/>
      <c r="E65" s="106"/>
    </row>
    <row r="66" spans="1:7">
      <c r="A66" s="25"/>
      <c r="B66" s="27"/>
      <c r="C66" s="26"/>
      <c r="D66" s="26"/>
      <c r="E66" s="28"/>
      <c r="F66" s="26"/>
      <c r="G66" s="29"/>
    </row>
    <row r="67" spans="1:7">
      <c r="A67" s="12"/>
      <c r="B67" s="14"/>
      <c r="C67" s="13"/>
      <c r="D67" s="13"/>
      <c r="E67" s="30"/>
      <c r="F67" s="13"/>
      <c r="G67" s="31"/>
    </row>
    <row r="68" spans="1:7">
      <c r="A68" s="12"/>
      <c r="B68" s="14"/>
      <c r="C68" s="13"/>
      <c r="D68" s="13"/>
      <c r="E68" s="30"/>
      <c r="F68" s="13"/>
      <c r="G68" s="31"/>
    </row>
    <row r="69" spans="1:7">
      <c r="A69" s="12"/>
      <c r="B69" s="32" t="s">
        <v>210</v>
      </c>
      <c r="C69" s="13"/>
      <c r="D69" s="13" t="s">
        <v>73</v>
      </c>
      <c r="E69" s="30"/>
      <c r="F69" s="13"/>
      <c r="G69" s="31"/>
    </row>
    <row r="70" spans="1:7">
      <c r="A70" s="12"/>
      <c r="B70" s="14"/>
      <c r="C70" s="13"/>
      <c r="D70" s="13" t="s">
        <v>74</v>
      </c>
      <c r="E70" s="30"/>
      <c r="F70" s="13"/>
      <c r="G70" s="31"/>
    </row>
    <row r="71" spans="1:7" ht="15.75" thickBot="1">
      <c r="A71" s="33"/>
      <c r="B71" s="35"/>
      <c r="C71" s="34"/>
      <c r="D71" s="34"/>
      <c r="E71" s="36"/>
      <c r="F71" s="34"/>
      <c r="G71" s="37"/>
    </row>
  </sheetData>
  <mergeCells count="2">
    <mergeCell ref="F63:G63"/>
    <mergeCell ref="A65:E6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4"/>
  <sheetViews>
    <sheetView topLeftCell="A8" workbookViewId="0">
      <selection activeCell="B52" sqref="B52:C52"/>
    </sheetView>
  </sheetViews>
  <sheetFormatPr defaultRowHeight="15"/>
  <cols>
    <col min="1" max="1" width="8.85546875" customWidth="1"/>
    <col min="2" max="2" width="12.140625" customWidth="1"/>
    <col min="3" max="3" width="52.5703125" bestFit="1" customWidth="1"/>
    <col min="4" max="4" width="12.42578125" customWidth="1"/>
    <col min="5" max="5" width="9.42578125" bestFit="1" customWidth="1"/>
    <col min="6" max="6" width="12.42578125" customWidth="1"/>
    <col min="7" max="7" width="13.85546875" bestFit="1" customWidth="1"/>
  </cols>
  <sheetData>
    <row r="1" spans="1:7" ht="15.75">
      <c r="C1" s="8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13" t="s">
        <v>148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15.75" thickBot="1">
      <c r="A10" s="1" t="s">
        <v>0</v>
      </c>
      <c r="B10" s="3" t="s">
        <v>132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152</v>
      </c>
      <c r="D12" s="18">
        <v>43.05</v>
      </c>
      <c r="E12" s="10" t="s">
        <v>10</v>
      </c>
      <c r="F12" s="9"/>
      <c r="G12" s="11"/>
    </row>
    <row r="13" spans="1:7">
      <c r="A13" s="42"/>
      <c r="B13" s="7">
        <v>5061</v>
      </c>
      <c r="C13" s="19" t="s">
        <v>94</v>
      </c>
      <c r="D13" s="18">
        <v>7.31</v>
      </c>
      <c r="E13" s="10" t="s">
        <v>11</v>
      </c>
      <c r="F13" s="9">
        <v>6.25</v>
      </c>
      <c r="G13" s="11">
        <f t="shared" ref="G13:G14" si="0">SUM(D13*F13)</f>
        <v>45.6875</v>
      </c>
    </row>
    <row r="14" spans="1:7">
      <c r="A14" s="42"/>
      <c r="B14" s="7">
        <v>10718</v>
      </c>
      <c r="C14" s="85" t="s">
        <v>145</v>
      </c>
      <c r="D14" s="18">
        <v>70</v>
      </c>
      <c r="E14" s="7" t="s">
        <v>14</v>
      </c>
      <c r="F14" s="9">
        <v>8.07</v>
      </c>
      <c r="G14" s="11">
        <f t="shared" si="0"/>
        <v>564.9</v>
      </c>
    </row>
    <row r="15" spans="1:7" ht="15.75" thickBot="1">
      <c r="A15" s="56"/>
      <c r="B15" s="14"/>
      <c r="C15" s="13"/>
      <c r="D15" s="15"/>
      <c r="E15" s="55"/>
      <c r="F15" s="49" t="s">
        <v>9</v>
      </c>
      <c r="G15" s="53">
        <f>SUM(G13:G14)</f>
        <v>610.58749999999998</v>
      </c>
    </row>
    <row r="16" spans="1:7" ht="16.5" thickBot="1">
      <c r="A16" s="57">
        <v>2</v>
      </c>
      <c r="B16" s="63"/>
      <c r="C16" s="48" t="s">
        <v>81</v>
      </c>
      <c r="D16" s="46"/>
      <c r="E16" s="45"/>
      <c r="F16" s="46"/>
      <c r="G16" s="47"/>
    </row>
    <row r="17" spans="1:7">
      <c r="A17" s="58"/>
      <c r="B17" s="13"/>
      <c r="C17" s="19" t="s">
        <v>151</v>
      </c>
      <c r="D17" s="13"/>
      <c r="E17" s="13"/>
      <c r="F17" s="13"/>
      <c r="G17" s="31"/>
    </row>
    <row r="18" spans="1:7">
      <c r="A18" s="58"/>
      <c r="B18" s="7"/>
      <c r="C18" s="13" t="s">
        <v>119</v>
      </c>
      <c r="D18" s="9"/>
      <c r="E18" s="10"/>
      <c r="F18" s="9"/>
      <c r="G18" s="11"/>
    </row>
    <row r="19" spans="1:7">
      <c r="A19" s="58"/>
      <c r="B19" s="7">
        <v>10718</v>
      </c>
      <c r="C19" s="19" t="s">
        <v>84</v>
      </c>
      <c r="D19" s="9">
        <v>10</v>
      </c>
      <c r="E19" s="10" t="s">
        <v>14</v>
      </c>
      <c r="F19" s="9">
        <v>8.07</v>
      </c>
      <c r="G19" s="11">
        <f>SUM(D19*F19)</f>
        <v>80.7</v>
      </c>
    </row>
    <row r="20" spans="1:7">
      <c r="A20" s="58"/>
      <c r="B20" s="7">
        <v>5061</v>
      </c>
      <c r="C20" s="19" t="s">
        <v>94</v>
      </c>
      <c r="D20" s="9">
        <v>9</v>
      </c>
      <c r="E20" s="10" t="s">
        <v>11</v>
      </c>
      <c r="F20" s="9">
        <v>6.25</v>
      </c>
      <c r="G20" s="11">
        <f t="shared" ref="G20:G30" si="1">SUM(D20*F20)</f>
        <v>56.25</v>
      </c>
    </row>
    <row r="21" spans="1:7">
      <c r="A21" s="58"/>
      <c r="B21" s="7">
        <v>3283</v>
      </c>
      <c r="C21" s="19" t="s">
        <v>103</v>
      </c>
      <c r="D21" s="9">
        <v>15</v>
      </c>
      <c r="E21" s="10" t="s">
        <v>8</v>
      </c>
      <c r="F21" s="9">
        <v>11.1</v>
      </c>
      <c r="G21" s="11">
        <f t="shared" si="1"/>
        <v>166.5</v>
      </c>
    </row>
    <row r="22" spans="1:7">
      <c r="A22" s="58"/>
      <c r="B22" s="7">
        <v>20247</v>
      </c>
      <c r="C22" s="19" t="s">
        <v>93</v>
      </c>
      <c r="D22" s="9">
        <v>10.5</v>
      </c>
      <c r="E22" s="10" t="s">
        <v>11</v>
      </c>
      <c r="F22" s="9">
        <v>6.61</v>
      </c>
      <c r="G22" s="11">
        <f t="shared" si="1"/>
        <v>69.405000000000001</v>
      </c>
    </row>
    <row r="23" spans="1:7">
      <c r="A23" s="58"/>
      <c r="B23" s="7"/>
      <c r="C23" s="19" t="s">
        <v>121</v>
      </c>
      <c r="D23" s="9"/>
      <c r="E23" s="10"/>
      <c r="F23" s="9"/>
      <c r="G23" s="11"/>
    </row>
    <row r="24" spans="1:7">
      <c r="A24" s="58"/>
      <c r="B24" s="7">
        <v>10566</v>
      </c>
      <c r="C24" s="19" t="s">
        <v>89</v>
      </c>
      <c r="D24" s="9">
        <v>6.4</v>
      </c>
      <c r="E24" s="10" t="s">
        <v>13</v>
      </c>
      <c r="F24" s="9">
        <v>5.85</v>
      </c>
      <c r="G24" s="11">
        <f t="shared" si="1"/>
        <v>37.44</v>
      </c>
    </row>
    <row r="25" spans="1:7">
      <c r="A25" s="58"/>
      <c r="B25" s="7">
        <v>1607</v>
      </c>
      <c r="C25" s="8" t="s">
        <v>134</v>
      </c>
      <c r="D25" s="9">
        <v>22</v>
      </c>
      <c r="E25" s="10" t="s">
        <v>76</v>
      </c>
      <c r="F25" s="9">
        <v>0.1</v>
      </c>
      <c r="G25" s="11">
        <f t="shared" si="1"/>
        <v>2.2000000000000002</v>
      </c>
    </row>
    <row r="26" spans="1:7">
      <c r="A26" s="58"/>
      <c r="B26" s="7">
        <v>4299</v>
      </c>
      <c r="C26" s="8" t="s">
        <v>135</v>
      </c>
      <c r="D26" s="9">
        <v>22</v>
      </c>
      <c r="E26" s="10" t="s">
        <v>76</v>
      </c>
      <c r="F26" s="9">
        <v>0.48</v>
      </c>
      <c r="G26" s="11">
        <f t="shared" si="1"/>
        <v>10.559999999999999</v>
      </c>
    </row>
    <row r="27" spans="1:7">
      <c r="A27" s="58"/>
      <c r="B27" s="7">
        <v>7194</v>
      </c>
      <c r="C27" s="8" t="s">
        <v>136</v>
      </c>
      <c r="D27" s="9">
        <v>18</v>
      </c>
      <c r="E27" s="10" t="s">
        <v>76</v>
      </c>
      <c r="F27" s="9">
        <v>14.68</v>
      </c>
      <c r="G27" s="11">
        <f t="shared" si="1"/>
        <v>264.24</v>
      </c>
    </row>
    <row r="28" spans="1:7">
      <c r="A28" s="58"/>
      <c r="B28" s="7">
        <v>7219</v>
      </c>
      <c r="C28" s="19" t="s">
        <v>137</v>
      </c>
      <c r="D28" s="9">
        <v>4</v>
      </c>
      <c r="E28" s="10" t="s">
        <v>13</v>
      </c>
      <c r="F28" s="9">
        <v>28.7</v>
      </c>
      <c r="G28" s="11">
        <f t="shared" si="1"/>
        <v>114.8</v>
      </c>
    </row>
    <row r="29" spans="1:7">
      <c r="A29" s="58"/>
      <c r="B29" s="7">
        <v>6092</v>
      </c>
      <c r="C29" s="19" t="s">
        <v>138</v>
      </c>
      <c r="D29" s="9">
        <v>12.3</v>
      </c>
      <c r="E29" s="10" t="s">
        <v>8</v>
      </c>
      <c r="F29" s="9">
        <v>24.18</v>
      </c>
      <c r="G29" s="11">
        <f t="shared" si="1"/>
        <v>297.41399999999999</v>
      </c>
    </row>
    <row r="30" spans="1:7">
      <c r="A30" s="58"/>
      <c r="B30" s="7">
        <v>11587</v>
      </c>
      <c r="C30" s="19" t="s">
        <v>92</v>
      </c>
      <c r="D30" s="9">
        <v>76.23</v>
      </c>
      <c r="E30" s="10" t="s">
        <v>8</v>
      </c>
      <c r="F30" s="9">
        <v>34</v>
      </c>
      <c r="G30" s="11">
        <f t="shared" si="1"/>
        <v>2591.8200000000002</v>
      </c>
    </row>
    <row r="31" spans="1:7" ht="15.75" thickBot="1">
      <c r="A31" s="76"/>
      <c r="B31" s="35"/>
      <c r="C31" s="34"/>
      <c r="D31" s="77"/>
      <c r="E31" s="78"/>
      <c r="F31" s="79" t="s">
        <v>9</v>
      </c>
      <c r="G31" s="80">
        <f>SUM(G19:G30)</f>
        <v>3691.3290000000002</v>
      </c>
    </row>
    <row r="32" spans="1:7" ht="16.5" thickBot="1">
      <c r="A32" s="57">
        <v>3</v>
      </c>
      <c r="B32" s="63"/>
      <c r="C32" s="48" t="s">
        <v>15</v>
      </c>
      <c r="D32" s="46"/>
      <c r="E32" s="45"/>
      <c r="F32" s="46"/>
      <c r="G32" s="47"/>
    </row>
    <row r="33" spans="1:7">
      <c r="A33" s="58"/>
      <c r="B33" s="7">
        <v>10554</v>
      </c>
      <c r="C33" s="19" t="s">
        <v>17</v>
      </c>
      <c r="D33" s="9">
        <v>2</v>
      </c>
      <c r="E33" s="10" t="s">
        <v>14</v>
      </c>
      <c r="F33" s="9">
        <v>50.44</v>
      </c>
      <c r="G33" s="11">
        <f t="shared" ref="G33:G34" si="2">SUM(D33*F33)</f>
        <v>100.88</v>
      </c>
    </row>
    <row r="34" spans="1:7" s="92" customFormat="1" ht="22.5">
      <c r="A34" s="90"/>
      <c r="B34" s="86">
        <v>3090</v>
      </c>
      <c r="C34" s="87" t="s">
        <v>147</v>
      </c>
      <c r="D34" s="88">
        <v>2</v>
      </c>
      <c r="E34" s="91" t="s">
        <v>14</v>
      </c>
      <c r="F34" s="88">
        <v>23.85</v>
      </c>
      <c r="G34" s="23">
        <f t="shared" si="2"/>
        <v>47.7</v>
      </c>
    </row>
    <row r="35" spans="1:7" ht="15.75" thickBot="1">
      <c r="A35" s="59"/>
      <c r="B35" s="14"/>
      <c r="C35" s="13"/>
      <c r="D35" s="15"/>
      <c r="E35" s="55"/>
      <c r="F35" s="49" t="s">
        <v>9</v>
      </c>
      <c r="G35" s="53">
        <f>SUM(G33:G34)</f>
        <v>148.57999999999998</v>
      </c>
    </row>
    <row r="36" spans="1:7" ht="16.5" thickBot="1">
      <c r="A36" s="57">
        <v>4</v>
      </c>
      <c r="B36" s="63"/>
      <c r="C36" s="48" t="s">
        <v>24</v>
      </c>
      <c r="D36" s="46"/>
      <c r="E36" s="45"/>
      <c r="F36" s="64"/>
      <c r="G36" s="47"/>
    </row>
    <row r="37" spans="1:7">
      <c r="A37" s="58"/>
      <c r="B37" s="7">
        <v>5982</v>
      </c>
      <c r="C37" s="19" t="s">
        <v>149</v>
      </c>
      <c r="D37" s="18">
        <v>1.0425</v>
      </c>
      <c r="E37" s="10" t="s">
        <v>90</v>
      </c>
      <c r="F37" s="9"/>
      <c r="G37" s="11"/>
    </row>
    <row r="38" spans="1:7">
      <c r="A38" s="58"/>
      <c r="B38" s="7">
        <v>13284</v>
      </c>
      <c r="C38" t="s">
        <v>95</v>
      </c>
      <c r="D38" s="18">
        <v>35</v>
      </c>
      <c r="E38" s="10" t="s">
        <v>11</v>
      </c>
      <c r="F38" s="9">
        <v>0.39</v>
      </c>
      <c r="G38" s="11">
        <f t="shared" ref="G38:G40" si="3">SUM(D38*F38)</f>
        <v>13.65</v>
      </c>
    </row>
    <row r="39" spans="1:7">
      <c r="A39" s="58"/>
      <c r="B39" s="7">
        <v>1106</v>
      </c>
      <c r="C39" t="s">
        <v>96</v>
      </c>
      <c r="D39" s="18">
        <v>35</v>
      </c>
      <c r="E39" s="10" t="s">
        <v>11</v>
      </c>
      <c r="F39" s="9">
        <v>0.4</v>
      </c>
      <c r="G39" s="11">
        <f t="shared" si="3"/>
        <v>14</v>
      </c>
    </row>
    <row r="40" spans="1:7">
      <c r="A40" s="58"/>
      <c r="B40" s="7">
        <v>367</v>
      </c>
      <c r="C40" t="s">
        <v>97</v>
      </c>
      <c r="D40" s="18">
        <v>0.24</v>
      </c>
      <c r="E40" s="10" t="s">
        <v>90</v>
      </c>
      <c r="F40" s="9">
        <v>67</v>
      </c>
      <c r="G40" s="11">
        <f t="shared" si="3"/>
        <v>16.079999999999998</v>
      </c>
    </row>
    <row r="41" spans="1:7" ht="15.75" thickBot="1">
      <c r="A41" s="59"/>
      <c r="B41" s="14"/>
      <c r="C41" s="13"/>
      <c r="D41" s="15"/>
      <c r="E41" s="55"/>
      <c r="F41" s="49" t="s">
        <v>9</v>
      </c>
      <c r="G41" s="53">
        <f>SUM(G38:G40)</f>
        <v>43.73</v>
      </c>
    </row>
    <row r="42" spans="1:7" ht="16.5" thickBot="1">
      <c r="A42" s="57">
        <v>5</v>
      </c>
      <c r="B42" s="63"/>
      <c r="C42" s="48" t="s">
        <v>25</v>
      </c>
      <c r="D42" s="46"/>
      <c r="E42" s="45"/>
      <c r="F42" s="64"/>
      <c r="G42" s="47"/>
    </row>
    <row r="43" spans="1:7">
      <c r="A43" s="58"/>
      <c r="B43" s="7">
        <v>7288</v>
      </c>
      <c r="C43" s="19" t="s">
        <v>129</v>
      </c>
      <c r="D43" s="18">
        <v>25</v>
      </c>
      <c r="E43" s="7" t="s">
        <v>128</v>
      </c>
      <c r="F43" s="18">
        <v>18.43</v>
      </c>
      <c r="G43" s="11">
        <f>SUM(D43*F43)</f>
        <v>460.75</v>
      </c>
    </row>
    <row r="44" spans="1:7">
      <c r="A44" s="60"/>
      <c r="B44" s="20">
        <v>7345</v>
      </c>
      <c r="C44" s="6" t="s">
        <v>150</v>
      </c>
      <c r="D44" s="18">
        <v>3.5</v>
      </c>
      <c r="E44" s="20" t="s">
        <v>128</v>
      </c>
      <c r="F44" s="18">
        <v>12.64</v>
      </c>
      <c r="G44" s="11">
        <f>SUM(D44*F44)</f>
        <v>44.24</v>
      </c>
    </row>
    <row r="45" spans="1:7" ht="15.75" thickBot="1">
      <c r="A45" s="59"/>
      <c r="B45" s="14"/>
      <c r="C45" s="13"/>
      <c r="D45" s="15"/>
      <c r="E45" s="55"/>
      <c r="F45" s="49" t="s">
        <v>9</v>
      </c>
      <c r="G45" s="53">
        <f>SUM(G43:G44)</f>
        <v>504.99</v>
      </c>
    </row>
    <row r="46" spans="1:7" ht="16.5" thickBot="1">
      <c r="A46" s="67"/>
      <c r="B46" s="68"/>
      <c r="C46" s="43"/>
      <c r="D46" s="46"/>
      <c r="E46" s="75" t="s">
        <v>71</v>
      </c>
      <c r="F46" s="46"/>
      <c r="G46" s="89">
        <f>SUM(G15+G31+G35+G41+G45)</f>
        <v>4999.2164999999995</v>
      </c>
    </row>
    <row r="47" spans="1:7">
      <c r="A47" s="41" t="s">
        <v>78</v>
      </c>
      <c r="B47" s="40"/>
      <c r="C47" s="40"/>
      <c r="E47" s="24"/>
    </row>
    <row r="48" spans="1:7" ht="15.75" thickBot="1">
      <c r="A48" s="106" t="s">
        <v>79</v>
      </c>
      <c r="B48" s="106"/>
      <c r="C48" s="106"/>
      <c r="D48" s="106"/>
      <c r="E48" s="106"/>
    </row>
    <row r="49" spans="1:7">
      <c r="A49" s="25"/>
      <c r="B49" s="27"/>
      <c r="C49" s="26"/>
      <c r="D49" s="26"/>
      <c r="E49" s="28"/>
      <c r="F49" s="26"/>
      <c r="G49" s="29"/>
    </row>
    <row r="50" spans="1:7">
      <c r="A50" s="12"/>
      <c r="B50" s="14"/>
      <c r="C50" s="13"/>
      <c r="D50" s="13"/>
      <c r="E50" s="30"/>
      <c r="F50" s="13"/>
      <c r="G50" s="31"/>
    </row>
    <row r="51" spans="1:7">
      <c r="A51" s="12"/>
      <c r="B51" s="14"/>
      <c r="C51" s="13"/>
      <c r="D51" s="13"/>
      <c r="E51" s="30"/>
      <c r="F51" s="13"/>
      <c r="G51" s="31"/>
    </row>
    <row r="52" spans="1:7">
      <c r="A52" s="12"/>
      <c r="B52" s="32" t="s">
        <v>206</v>
      </c>
      <c r="C52" s="13"/>
      <c r="D52" s="13" t="s">
        <v>73</v>
      </c>
      <c r="E52" s="30"/>
      <c r="F52" s="13"/>
      <c r="G52" s="31"/>
    </row>
    <row r="53" spans="1:7">
      <c r="A53" s="12"/>
      <c r="B53" s="14"/>
      <c r="C53" s="13"/>
      <c r="D53" s="13" t="s">
        <v>74</v>
      </c>
      <c r="E53" s="30"/>
      <c r="F53" s="13"/>
      <c r="G53" s="31"/>
    </row>
    <row r="54" spans="1:7" ht="15.75" thickBot="1">
      <c r="A54" s="33"/>
      <c r="B54" s="35"/>
      <c r="C54" s="34"/>
      <c r="D54" s="34"/>
      <c r="E54" s="36"/>
      <c r="F54" s="34"/>
      <c r="G54" s="37"/>
    </row>
  </sheetData>
  <mergeCells count="1">
    <mergeCell ref="A48:E4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B1" sqref="B1"/>
    </sheetView>
  </sheetViews>
  <sheetFormatPr defaultRowHeight="15"/>
  <cols>
    <col min="1" max="1" width="8.85546875" customWidth="1"/>
    <col min="2" max="2" width="12.140625" customWidth="1"/>
    <col min="3" max="3" width="52.5703125" bestFit="1" customWidth="1"/>
    <col min="4" max="4" width="12.42578125" customWidth="1"/>
    <col min="5" max="5" width="9.42578125" bestFit="1" customWidth="1"/>
    <col min="6" max="6" width="12.42578125" customWidth="1"/>
    <col min="7" max="7" width="9" bestFit="1" customWidth="1"/>
  </cols>
  <sheetData>
    <row r="1" spans="1:7" ht="15.75">
      <c r="C1" s="8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13" t="s">
        <v>153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132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s="13" t="s">
        <v>119</v>
      </c>
      <c r="D12" s="9">
        <v>80.489999999999995</v>
      </c>
      <c r="E12" s="10" t="s">
        <v>8</v>
      </c>
      <c r="F12" s="9"/>
      <c r="G12" s="11"/>
    </row>
    <row r="13" spans="1:7">
      <c r="A13" s="58"/>
      <c r="B13" s="7">
        <v>10718</v>
      </c>
      <c r="C13" s="19" t="s">
        <v>84</v>
      </c>
      <c r="D13" s="9">
        <v>200</v>
      </c>
      <c r="E13" s="10" t="s">
        <v>14</v>
      </c>
      <c r="F13" s="9">
        <v>8.07</v>
      </c>
      <c r="G13" s="11">
        <f>SUM(D13*F13)</f>
        <v>1614</v>
      </c>
    </row>
    <row r="14" spans="1:7">
      <c r="A14" s="58"/>
      <c r="B14" s="7">
        <v>5061</v>
      </c>
      <c r="C14" s="19" t="s">
        <v>94</v>
      </c>
      <c r="D14" s="9">
        <v>13.68</v>
      </c>
      <c r="E14" s="10" t="s">
        <v>11</v>
      </c>
      <c r="F14" s="9">
        <v>6.25</v>
      </c>
      <c r="G14" s="11">
        <f t="shared" ref="G14:G24" si="0">SUM(D14*F14)</f>
        <v>85.5</v>
      </c>
    </row>
    <row r="15" spans="1:7">
      <c r="A15" s="58"/>
      <c r="B15" s="7">
        <v>3283</v>
      </c>
      <c r="C15" s="19" t="s">
        <v>103</v>
      </c>
      <c r="D15" s="9">
        <v>80.489999999999995</v>
      </c>
      <c r="E15" s="10" t="s">
        <v>8</v>
      </c>
      <c r="F15" s="9">
        <v>11.1</v>
      </c>
      <c r="G15" s="11">
        <f t="shared" si="0"/>
        <v>893.43899999999996</v>
      </c>
    </row>
    <row r="16" spans="1:7">
      <c r="A16" s="58"/>
      <c r="B16" s="7">
        <v>20247</v>
      </c>
      <c r="C16" s="19" t="s">
        <v>93</v>
      </c>
      <c r="D16" s="9">
        <v>20</v>
      </c>
      <c r="E16" s="10" t="s">
        <v>11</v>
      </c>
      <c r="F16" s="9">
        <v>6.61</v>
      </c>
      <c r="G16" s="11">
        <f t="shared" si="0"/>
        <v>132.20000000000002</v>
      </c>
    </row>
    <row r="17" spans="1:7">
      <c r="A17" s="58"/>
      <c r="B17" s="7"/>
      <c r="C17" s="19" t="s">
        <v>91</v>
      </c>
      <c r="D17" s="9">
        <v>81.81</v>
      </c>
      <c r="E17" s="10" t="s">
        <v>8</v>
      </c>
      <c r="F17" s="9"/>
      <c r="G17" s="11"/>
    </row>
    <row r="18" spans="1:7">
      <c r="A18" s="58"/>
      <c r="B18" s="7">
        <v>10566</v>
      </c>
      <c r="C18" s="19" t="s">
        <v>89</v>
      </c>
      <c r="D18" s="9">
        <v>0</v>
      </c>
      <c r="E18" s="10" t="s">
        <v>13</v>
      </c>
      <c r="F18" s="9">
        <v>5.85</v>
      </c>
      <c r="G18" s="11">
        <f t="shared" si="0"/>
        <v>0</v>
      </c>
    </row>
    <row r="19" spans="1:7">
      <c r="A19" s="58"/>
      <c r="B19" s="7">
        <v>1607</v>
      </c>
      <c r="C19" s="8" t="s">
        <v>134</v>
      </c>
      <c r="D19" s="9">
        <v>116</v>
      </c>
      <c r="E19" s="10" t="s">
        <v>76</v>
      </c>
      <c r="F19" s="9">
        <v>0.1</v>
      </c>
      <c r="G19" s="11">
        <f t="shared" si="0"/>
        <v>11.600000000000001</v>
      </c>
    </row>
    <row r="20" spans="1:7">
      <c r="A20" s="58"/>
      <c r="B20" s="7">
        <v>4299</v>
      </c>
      <c r="C20" s="8" t="s">
        <v>135</v>
      </c>
      <c r="D20" s="9">
        <v>116</v>
      </c>
      <c r="E20" s="10" t="s">
        <v>76</v>
      </c>
      <c r="F20" s="9">
        <v>0.48</v>
      </c>
      <c r="G20" s="11">
        <f t="shared" si="0"/>
        <v>55.68</v>
      </c>
    </row>
    <row r="21" spans="1:7">
      <c r="A21" s="58"/>
      <c r="B21" s="7">
        <v>7194</v>
      </c>
      <c r="C21" s="8" t="s">
        <v>136</v>
      </c>
      <c r="D21" s="9">
        <v>94</v>
      </c>
      <c r="E21" s="10" t="s">
        <v>76</v>
      </c>
      <c r="F21" s="9">
        <v>14.68</v>
      </c>
      <c r="G21" s="11">
        <f t="shared" si="0"/>
        <v>1379.92</v>
      </c>
    </row>
    <row r="22" spans="1:7">
      <c r="A22" s="58"/>
      <c r="B22" s="7">
        <v>7219</v>
      </c>
      <c r="C22" s="19" t="s">
        <v>137</v>
      </c>
      <c r="D22" s="9">
        <v>9</v>
      </c>
      <c r="E22" s="10" t="s">
        <v>13</v>
      </c>
      <c r="F22" s="9">
        <v>28.7</v>
      </c>
      <c r="G22" s="11">
        <f t="shared" si="0"/>
        <v>258.3</v>
      </c>
    </row>
    <row r="23" spans="1:7">
      <c r="A23" s="58"/>
      <c r="B23" s="7">
        <v>6092</v>
      </c>
      <c r="C23" s="19" t="s">
        <v>138</v>
      </c>
      <c r="D23" s="9">
        <v>0.67</v>
      </c>
      <c r="E23" s="10" t="s">
        <v>8</v>
      </c>
      <c r="F23" s="9">
        <v>24.18</v>
      </c>
      <c r="G23" s="11">
        <f t="shared" si="0"/>
        <v>16.200600000000001</v>
      </c>
    </row>
    <row r="24" spans="1:7">
      <c r="A24" s="58"/>
      <c r="B24" s="7">
        <v>11587</v>
      </c>
      <c r="C24" s="19" t="s">
        <v>92</v>
      </c>
      <c r="D24" s="9">
        <v>2.4700000000000002</v>
      </c>
      <c r="E24" s="10" t="s">
        <v>8</v>
      </c>
      <c r="F24" s="9">
        <v>34</v>
      </c>
      <c r="G24" s="11">
        <f t="shared" si="0"/>
        <v>83.98</v>
      </c>
    </row>
    <row r="25" spans="1:7" ht="15.75" thickBot="1">
      <c r="A25" s="76"/>
      <c r="B25" s="35"/>
      <c r="C25" s="34"/>
      <c r="D25" s="77"/>
      <c r="E25" s="78"/>
      <c r="F25" s="79" t="s">
        <v>9</v>
      </c>
      <c r="G25" s="80">
        <f>SUM(G12:G24)</f>
        <v>4530.8195999999998</v>
      </c>
    </row>
    <row r="26" spans="1:7" ht="16.5" thickBot="1">
      <c r="A26" s="57">
        <v>5</v>
      </c>
      <c r="B26" s="63"/>
      <c r="C26" s="48" t="s">
        <v>25</v>
      </c>
      <c r="D26" s="46"/>
      <c r="E26" s="45"/>
      <c r="F26" s="64"/>
      <c r="G26" s="47"/>
    </row>
    <row r="27" spans="1:7">
      <c r="A27" s="58"/>
      <c r="B27" s="7">
        <v>7288</v>
      </c>
      <c r="C27" s="19" t="s">
        <v>129</v>
      </c>
      <c r="D27" s="18">
        <v>13.68</v>
      </c>
      <c r="E27" s="7" t="s">
        <v>128</v>
      </c>
      <c r="F27" s="18">
        <v>18.43</v>
      </c>
      <c r="G27" s="11">
        <f>SUM(D27*F27)</f>
        <v>252.1224</v>
      </c>
    </row>
    <row r="28" spans="1:7">
      <c r="A28" s="60"/>
      <c r="B28" s="20">
        <v>7345</v>
      </c>
      <c r="C28" s="6" t="s">
        <v>127</v>
      </c>
      <c r="D28" s="18">
        <v>0</v>
      </c>
      <c r="E28" s="20" t="s">
        <v>128</v>
      </c>
      <c r="F28" s="18">
        <v>12.64</v>
      </c>
      <c r="G28" s="11">
        <f>SUM(D28*F28)</f>
        <v>0</v>
      </c>
    </row>
    <row r="29" spans="1:7">
      <c r="A29" s="59"/>
      <c r="B29" s="14"/>
      <c r="C29" s="13"/>
      <c r="D29" s="15"/>
      <c r="E29" s="55"/>
      <c r="F29" s="49" t="s">
        <v>9</v>
      </c>
      <c r="G29" s="53">
        <f>SUM(G27:G28)</f>
        <v>252.1224</v>
      </c>
    </row>
    <row r="30" spans="1:7" ht="15.75" thickBot="1">
      <c r="A30" s="62"/>
      <c r="B30" s="14"/>
      <c r="C30" s="13"/>
      <c r="D30" s="13"/>
      <c r="E30" s="30"/>
      <c r="F30" s="38"/>
      <c r="G30" s="39"/>
    </row>
    <row r="31" spans="1:7" ht="16.5" thickBot="1">
      <c r="A31" s="67"/>
      <c r="B31" s="68"/>
      <c r="C31" s="43"/>
      <c r="D31" s="46"/>
      <c r="E31" s="75" t="s">
        <v>71</v>
      </c>
      <c r="F31" s="104">
        <f>SUM(G25+G29)</f>
        <v>4782.942</v>
      </c>
      <c r="G31" s="105"/>
    </row>
    <row r="32" spans="1:7">
      <c r="A32" s="41" t="s">
        <v>78</v>
      </c>
      <c r="B32" s="40"/>
      <c r="C32" s="40"/>
      <c r="E32" s="24"/>
    </row>
    <row r="33" spans="1:7" ht="15.75" thickBot="1">
      <c r="A33" s="106" t="s">
        <v>79</v>
      </c>
      <c r="B33" s="106"/>
      <c r="C33" s="106"/>
      <c r="D33" s="106"/>
      <c r="E33" s="106"/>
    </row>
    <row r="34" spans="1:7">
      <c r="A34" s="25"/>
      <c r="B34" s="27"/>
      <c r="C34" s="26"/>
      <c r="D34" s="26"/>
      <c r="E34" s="28"/>
      <c r="F34" s="26"/>
      <c r="G34" s="29"/>
    </row>
    <row r="35" spans="1:7">
      <c r="A35" s="12"/>
      <c r="B35" s="14"/>
      <c r="C35" s="13"/>
      <c r="D35" s="13"/>
      <c r="E35" s="30"/>
      <c r="F35" s="13"/>
      <c r="G35" s="31"/>
    </row>
    <row r="36" spans="1:7">
      <c r="A36" s="12"/>
      <c r="B36" s="14"/>
      <c r="C36" s="13"/>
      <c r="D36" s="13"/>
      <c r="E36" s="30"/>
      <c r="F36" s="13"/>
      <c r="G36" s="31"/>
    </row>
    <row r="37" spans="1:7">
      <c r="A37" s="12"/>
      <c r="B37" s="32" t="s">
        <v>206</v>
      </c>
      <c r="C37" s="13"/>
      <c r="D37" s="13" t="s">
        <v>73</v>
      </c>
      <c r="E37" s="30"/>
      <c r="F37" s="13"/>
      <c r="G37" s="31"/>
    </row>
    <row r="38" spans="1:7">
      <c r="A38" s="12"/>
      <c r="B38" s="14"/>
      <c r="C38" s="13"/>
      <c r="D38" s="13" t="s">
        <v>74</v>
      </c>
      <c r="E38" s="30"/>
      <c r="F38" s="13"/>
      <c r="G38" s="31"/>
    </row>
    <row r="39" spans="1:7" ht="15.75" thickBot="1">
      <c r="A39" s="33"/>
      <c r="B39" s="35"/>
      <c r="C39" s="34"/>
      <c r="D39" s="34"/>
      <c r="E39" s="36"/>
      <c r="F39" s="34"/>
      <c r="G39" s="37"/>
    </row>
  </sheetData>
  <mergeCells count="2">
    <mergeCell ref="F31:G31"/>
    <mergeCell ref="A33:E3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7"/>
  <sheetViews>
    <sheetView topLeftCell="E3" workbookViewId="0">
      <selection activeCell="E28" sqref="E28"/>
    </sheetView>
  </sheetViews>
  <sheetFormatPr defaultRowHeight="15"/>
  <cols>
    <col min="1" max="1" width="8.85546875" customWidth="1"/>
    <col min="2" max="2" width="12.140625" customWidth="1"/>
    <col min="3" max="3" width="52.5703125" bestFit="1" customWidth="1"/>
    <col min="4" max="4" width="12.42578125" customWidth="1"/>
    <col min="5" max="5" width="9.42578125" bestFit="1" customWidth="1"/>
    <col min="6" max="6" width="12.42578125" customWidth="1"/>
    <col min="7" max="7" width="9" bestFit="1" customWidth="1"/>
  </cols>
  <sheetData>
    <row r="1" spans="1:7" ht="15.75">
      <c r="C1" s="8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13" t="s">
        <v>154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132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s="13" t="s">
        <v>119</v>
      </c>
      <c r="D12" s="9">
        <v>11</v>
      </c>
      <c r="E12" s="7" t="s">
        <v>13</v>
      </c>
      <c r="F12" s="9"/>
      <c r="G12" s="11"/>
    </row>
    <row r="13" spans="1:7">
      <c r="A13" s="58"/>
      <c r="B13" s="7">
        <v>10718</v>
      </c>
      <c r="C13" s="19" t="s">
        <v>84</v>
      </c>
      <c r="D13" s="9">
        <v>110</v>
      </c>
      <c r="E13" s="10" t="s">
        <v>14</v>
      </c>
      <c r="F13" s="9">
        <v>8.07</v>
      </c>
      <c r="G13" s="11">
        <f>SUM(D13*F13)</f>
        <v>887.7</v>
      </c>
    </row>
    <row r="14" spans="1:7">
      <c r="A14" s="58"/>
      <c r="B14" s="7">
        <v>5061</v>
      </c>
      <c r="C14" s="19" t="s">
        <v>94</v>
      </c>
      <c r="D14" s="9">
        <v>9.35</v>
      </c>
      <c r="E14" s="10" t="s">
        <v>11</v>
      </c>
      <c r="F14" s="9">
        <v>6.25</v>
      </c>
      <c r="G14" s="11">
        <f t="shared" ref="G14:G20" si="0">SUM(D14*F14)</f>
        <v>58.4375</v>
      </c>
    </row>
    <row r="15" spans="1:7">
      <c r="A15" s="58"/>
      <c r="B15" s="7">
        <v>3283</v>
      </c>
      <c r="C15" s="19" t="s">
        <v>103</v>
      </c>
      <c r="D15" s="9">
        <v>55</v>
      </c>
      <c r="E15" s="10" t="s">
        <v>8</v>
      </c>
      <c r="F15" s="9">
        <v>11.1</v>
      </c>
      <c r="G15" s="11">
        <f t="shared" si="0"/>
        <v>610.5</v>
      </c>
    </row>
    <row r="16" spans="1:7">
      <c r="A16" s="58"/>
      <c r="B16" s="7">
        <v>20247</v>
      </c>
      <c r="C16" s="19" t="s">
        <v>93</v>
      </c>
      <c r="D16" s="9">
        <v>11</v>
      </c>
      <c r="E16" s="10" t="s">
        <v>11</v>
      </c>
      <c r="F16" s="9">
        <v>6.61</v>
      </c>
      <c r="G16" s="11">
        <f t="shared" si="0"/>
        <v>72.710000000000008</v>
      </c>
    </row>
    <row r="17" spans="1:7">
      <c r="A17" s="58"/>
      <c r="B17" s="7">
        <v>10718</v>
      </c>
      <c r="C17" s="85" t="s">
        <v>145</v>
      </c>
      <c r="D17" s="18">
        <v>50</v>
      </c>
      <c r="E17" s="7" t="s">
        <v>14</v>
      </c>
      <c r="F17" s="9">
        <v>8.07</v>
      </c>
      <c r="G17" s="11">
        <f t="shared" si="0"/>
        <v>403.5</v>
      </c>
    </row>
    <row r="18" spans="1:7">
      <c r="A18" s="58"/>
      <c r="B18" s="7"/>
      <c r="C18" s="19" t="s">
        <v>23</v>
      </c>
      <c r="D18" s="9"/>
      <c r="E18" s="10"/>
      <c r="F18" s="9"/>
      <c r="G18" s="11"/>
    </row>
    <row r="19" spans="1:7">
      <c r="A19" s="58"/>
      <c r="B19" s="7">
        <v>20247</v>
      </c>
      <c r="C19" s="19" t="s">
        <v>93</v>
      </c>
      <c r="D19" s="9">
        <v>6</v>
      </c>
      <c r="E19" s="10" t="s">
        <v>11</v>
      </c>
      <c r="F19" s="9">
        <v>6.61</v>
      </c>
      <c r="G19" s="11">
        <f t="shared" ref="G19" si="1">SUM(D19*F19)</f>
        <v>39.660000000000004</v>
      </c>
    </row>
    <row r="20" spans="1:7">
      <c r="A20" s="58"/>
      <c r="B20" s="7">
        <v>11587</v>
      </c>
      <c r="C20" s="19" t="s">
        <v>92</v>
      </c>
      <c r="D20" s="9">
        <v>30</v>
      </c>
      <c r="E20" s="10" t="s">
        <v>8</v>
      </c>
      <c r="F20" s="9">
        <v>34</v>
      </c>
      <c r="G20" s="11">
        <f t="shared" si="0"/>
        <v>1020</v>
      </c>
    </row>
    <row r="21" spans="1:7" ht="15.75" thickBot="1">
      <c r="A21" s="76"/>
      <c r="B21" s="35"/>
      <c r="C21" s="34"/>
      <c r="D21" s="77"/>
      <c r="E21" s="78"/>
      <c r="F21" s="79" t="s">
        <v>9</v>
      </c>
      <c r="G21" s="80">
        <f>SUM(G13:G20)</f>
        <v>3092.5075000000002</v>
      </c>
    </row>
    <row r="22" spans="1:7" ht="16.5" thickBot="1">
      <c r="A22" s="57">
        <v>3</v>
      </c>
      <c r="B22" s="63"/>
      <c r="C22" s="48" t="s">
        <v>15</v>
      </c>
      <c r="D22" s="46"/>
      <c r="E22" s="45"/>
      <c r="F22" s="46"/>
      <c r="G22" s="47"/>
    </row>
    <row r="23" spans="1:7">
      <c r="A23" s="58"/>
      <c r="B23" s="7">
        <v>3423</v>
      </c>
      <c r="C23" s="8" t="s">
        <v>123</v>
      </c>
      <c r="D23" s="9">
        <v>0.3</v>
      </c>
      <c r="E23" s="10" t="s">
        <v>8</v>
      </c>
      <c r="F23" s="9">
        <v>194.4</v>
      </c>
      <c r="G23" s="11">
        <f t="shared" ref="G23:G26" si="2">SUM(D23*F23)</f>
        <v>58.32</v>
      </c>
    </row>
    <row r="24" spans="1:7">
      <c r="A24" s="58"/>
      <c r="B24" s="7">
        <v>20240</v>
      </c>
      <c r="C24" s="8" t="s">
        <v>125</v>
      </c>
      <c r="D24" s="9">
        <v>1</v>
      </c>
      <c r="E24" s="10" t="s">
        <v>6</v>
      </c>
      <c r="F24" s="9">
        <v>26.35</v>
      </c>
      <c r="G24" s="11">
        <f t="shared" si="2"/>
        <v>26.35</v>
      </c>
    </row>
    <row r="25" spans="1:7">
      <c r="A25" s="58"/>
      <c r="B25" s="7">
        <v>10554</v>
      </c>
      <c r="C25" s="19" t="s">
        <v>17</v>
      </c>
      <c r="D25" s="9">
        <v>4</v>
      </c>
      <c r="E25" s="10" t="s">
        <v>14</v>
      </c>
      <c r="F25" s="9">
        <v>50.44</v>
      </c>
      <c r="G25" s="11">
        <f t="shared" si="2"/>
        <v>201.76</v>
      </c>
    </row>
    <row r="26" spans="1:7">
      <c r="A26" s="58"/>
      <c r="B26" s="7">
        <v>3090</v>
      </c>
      <c r="C26" s="85" t="s">
        <v>147</v>
      </c>
      <c r="D26" s="9">
        <v>4</v>
      </c>
      <c r="E26" s="10" t="s">
        <v>14</v>
      </c>
      <c r="F26" s="9">
        <v>23.85</v>
      </c>
      <c r="G26" s="11">
        <f t="shared" si="2"/>
        <v>95.4</v>
      </c>
    </row>
    <row r="27" spans="1:7">
      <c r="A27" s="58"/>
      <c r="B27" s="7">
        <v>10500</v>
      </c>
      <c r="C27" s="8" t="s">
        <v>22</v>
      </c>
      <c r="D27" s="9">
        <v>0.3</v>
      </c>
      <c r="E27" s="10" t="s">
        <v>8</v>
      </c>
      <c r="F27" s="9">
        <v>40</v>
      </c>
      <c r="G27" s="11">
        <f>SUM(D27*F27)</f>
        <v>12</v>
      </c>
    </row>
    <row r="28" spans="1:7">
      <c r="A28" s="58"/>
      <c r="B28" s="7"/>
      <c r="C28" s="8"/>
      <c r="D28" s="9"/>
      <c r="E28" s="10"/>
      <c r="F28" s="9"/>
      <c r="G28" s="11"/>
    </row>
    <row r="29" spans="1:7" ht="15.75" thickBot="1">
      <c r="A29" s="59"/>
      <c r="B29" s="14"/>
      <c r="C29" s="13"/>
      <c r="D29" s="15"/>
      <c r="E29" s="55"/>
      <c r="F29" s="49" t="s">
        <v>9</v>
      </c>
      <c r="G29" s="53">
        <f>SUM(G23:G28)</f>
        <v>393.83000000000004</v>
      </c>
    </row>
    <row r="30" spans="1:7" ht="16.5" thickBot="1">
      <c r="A30" s="57">
        <v>4</v>
      </c>
      <c r="B30" s="63"/>
      <c r="C30" s="48" t="s">
        <v>24</v>
      </c>
      <c r="D30" s="46"/>
      <c r="E30" s="45"/>
      <c r="F30" s="64"/>
      <c r="G30" s="47"/>
    </row>
    <row r="31" spans="1:7" ht="23.25">
      <c r="A31" s="58"/>
      <c r="B31" s="7">
        <v>10516</v>
      </c>
      <c r="C31" s="84" t="s">
        <v>139</v>
      </c>
      <c r="D31" s="18">
        <v>18.239999999999998</v>
      </c>
      <c r="E31" s="10" t="s">
        <v>10</v>
      </c>
      <c r="F31" s="9">
        <v>11.17</v>
      </c>
      <c r="G31" s="11">
        <f t="shared" ref="G31:G32" si="3">SUM(D31*F31)</f>
        <v>203.74079999999998</v>
      </c>
    </row>
    <row r="32" spans="1:7" ht="23.25">
      <c r="A32" s="58"/>
      <c r="B32" s="7">
        <v>1381</v>
      </c>
      <c r="C32" s="84" t="s">
        <v>140</v>
      </c>
      <c r="D32" s="18">
        <v>91.2</v>
      </c>
      <c r="E32" s="7" t="s">
        <v>11</v>
      </c>
      <c r="F32" s="9">
        <v>0.31</v>
      </c>
      <c r="G32" s="11">
        <f t="shared" si="3"/>
        <v>28.272000000000002</v>
      </c>
    </row>
    <row r="33" spans="1:7" ht="15.75" thickBot="1">
      <c r="A33" s="59"/>
      <c r="B33" s="14"/>
      <c r="C33" s="13"/>
      <c r="D33" s="15"/>
      <c r="E33" s="55"/>
      <c r="F33" s="49" t="s">
        <v>9</v>
      </c>
      <c r="G33" s="53">
        <f>SUM(G31:G32)</f>
        <v>232.01279999999997</v>
      </c>
    </row>
    <row r="34" spans="1:7" ht="16.5" thickBot="1">
      <c r="A34" s="57">
        <v>5</v>
      </c>
      <c r="B34" s="63"/>
      <c r="C34" s="48" t="s">
        <v>25</v>
      </c>
      <c r="D34" s="46"/>
      <c r="E34" s="45"/>
      <c r="F34" s="64"/>
      <c r="G34" s="47"/>
    </row>
    <row r="35" spans="1:7">
      <c r="A35" s="58"/>
      <c r="B35" s="7">
        <v>7288</v>
      </c>
      <c r="C35" s="19" t="s">
        <v>129</v>
      </c>
      <c r="D35" s="18">
        <v>28</v>
      </c>
      <c r="E35" s="7" t="s">
        <v>128</v>
      </c>
      <c r="F35" s="18">
        <v>18.43</v>
      </c>
      <c r="G35" s="11">
        <f>SUM(D35*F35)</f>
        <v>516.04</v>
      </c>
    </row>
    <row r="36" spans="1:7">
      <c r="A36" s="60"/>
      <c r="B36" s="20">
        <v>7345</v>
      </c>
      <c r="C36" s="6" t="s">
        <v>127</v>
      </c>
      <c r="D36" s="18">
        <v>6.375</v>
      </c>
      <c r="E36" s="20" t="s">
        <v>128</v>
      </c>
      <c r="F36" s="18">
        <v>12.64</v>
      </c>
      <c r="G36" s="11">
        <f>SUM(D36*F36)</f>
        <v>80.58</v>
      </c>
    </row>
    <row r="37" spans="1:7">
      <c r="A37" s="59"/>
      <c r="B37" s="14"/>
      <c r="C37" s="13"/>
      <c r="D37" s="15"/>
      <c r="E37" s="55"/>
      <c r="F37" s="49" t="s">
        <v>9</v>
      </c>
      <c r="G37" s="53">
        <f>SUM(G35:G36)</f>
        <v>596.62</v>
      </c>
    </row>
    <row r="38" spans="1:7" ht="15.75" thickBot="1">
      <c r="A38" s="62"/>
      <c r="B38" s="14"/>
      <c r="C38" s="13"/>
      <c r="D38" s="13"/>
      <c r="E38" s="30"/>
      <c r="F38" s="38"/>
      <c r="G38" s="39"/>
    </row>
    <row r="39" spans="1:7" ht="16.5" thickBot="1">
      <c r="A39" s="67"/>
      <c r="B39" s="68"/>
      <c r="C39" s="43"/>
      <c r="D39" s="46"/>
      <c r="E39" s="82" t="s">
        <v>71</v>
      </c>
      <c r="F39" s="104">
        <f>SUM(G21+G29+G33+G37)</f>
        <v>4314.9703</v>
      </c>
      <c r="G39" s="105"/>
    </row>
    <row r="40" spans="1:7">
      <c r="A40" s="41" t="s">
        <v>78</v>
      </c>
      <c r="B40" s="40"/>
      <c r="C40" s="40"/>
      <c r="E40" s="24"/>
    </row>
    <row r="41" spans="1:7" ht="15.75" thickBot="1">
      <c r="A41" s="106" t="s">
        <v>79</v>
      </c>
      <c r="B41" s="106"/>
      <c r="C41" s="106"/>
      <c r="D41" s="106"/>
      <c r="E41" s="106"/>
    </row>
    <row r="42" spans="1:7">
      <c r="A42" s="25"/>
      <c r="B42" s="27"/>
      <c r="C42" s="26"/>
      <c r="D42" s="26"/>
      <c r="E42" s="28"/>
      <c r="F42" s="26"/>
      <c r="G42" s="29"/>
    </row>
    <row r="43" spans="1:7">
      <c r="A43" s="12"/>
      <c r="B43" s="14"/>
      <c r="C43" s="13"/>
      <c r="D43" s="13"/>
      <c r="E43" s="30"/>
      <c r="F43" s="13"/>
      <c r="G43" s="31"/>
    </row>
    <row r="44" spans="1:7">
      <c r="A44" s="12"/>
      <c r="B44" s="14"/>
      <c r="C44" s="13"/>
      <c r="D44" s="13"/>
      <c r="E44" s="30"/>
      <c r="F44" s="13"/>
      <c r="G44" s="31"/>
    </row>
    <row r="45" spans="1:7">
      <c r="A45" s="12"/>
      <c r="B45" s="32" t="s">
        <v>206</v>
      </c>
      <c r="C45" s="13"/>
      <c r="D45" s="13" t="s">
        <v>73</v>
      </c>
      <c r="E45" s="30"/>
      <c r="F45" s="13"/>
      <c r="G45" s="31"/>
    </row>
    <row r="46" spans="1:7">
      <c r="A46" s="12"/>
      <c r="B46" s="14"/>
      <c r="C46" s="13"/>
      <c r="D46" s="13" t="s">
        <v>74</v>
      </c>
      <c r="E46" s="30"/>
      <c r="F46" s="13"/>
      <c r="G46" s="31"/>
    </row>
    <row r="47" spans="1:7" ht="15.75" thickBot="1">
      <c r="A47" s="33"/>
      <c r="B47" s="35"/>
      <c r="C47" s="34"/>
      <c r="D47" s="34"/>
      <c r="E47" s="36"/>
      <c r="F47" s="34"/>
      <c r="G47" s="37"/>
    </row>
  </sheetData>
  <mergeCells count="2">
    <mergeCell ref="F39:G39"/>
    <mergeCell ref="A41:E4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"/>
  <sheetViews>
    <sheetView topLeftCell="A28" workbookViewId="0">
      <selection activeCell="D38" sqref="D38"/>
    </sheetView>
  </sheetViews>
  <sheetFormatPr defaultRowHeight="15"/>
  <cols>
    <col min="1" max="1" width="8.85546875" customWidth="1"/>
    <col min="2" max="2" width="12.140625" customWidth="1"/>
    <col min="3" max="3" width="52.5703125" bestFit="1" customWidth="1"/>
    <col min="4" max="4" width="12.42578125" customWidth="1"/>
    <col min="5" max="5" width="9.42578125" bestFit="1" customWidth="1"/>
    <col min="6" max="6" width="12.42578125" customWidth="1"/>
    <col min="7" max="7" width="9" bestFit="1" customWidth="1"/>
  </cols>
  <sheetData>
    <row r="1" spans="1:7" ht="15.75">
      <c r="C1" s="8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13" t="s">
        <v>155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132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s="13" t="s">
        <v>156</v>
      </c>
      <c r="D12" s="9"/>
      <c r="E12" s="10"/>
      <c r="F12" s="9"/>
      <c r="G12" s="11"/>
    </row>
    <row r="13" spans="1:7">
      <c r="A13" s="58"/>
      <c r="B13" s="7">
        <v>10718</v>
      </c>
      <c r="C13" s="19" t="s">
        <v>84</v>
      </c>
      <c r="D13" s="9">
        <v>45</v>
      </c>
      <c r="E13" s="10" t="s">
        <v>14</v>
      </c>
      <c r="F13" s="9">
        <v>8.07</v>
      </c>
      <c r="G13" s="11">
        <f>SUM(D13*F13)</f>
        <v>363.15000000000003</v>
      </c>
    </row>
    <row r="14" spans="1:7">
      <c r="A14" s="58"/>
      <c r="B14" s="7">
        <v>5061</v>
      </c>
      <c r="C14" s="19" t="s">
        <v>94</v>
      </c>
      <c r="D14" s="9">
        <v>3.06</v>
      </c>
      <c r="E14" s="10" t="s">
        <v>11</v>
      </c>
      <c r="F14" s="9">
        <v>6.25</v>
      </c>
      <c r="G14" s="11">
        <f t="shared" ref="G14:G23" si="0">SUM(D14*F14)</f>
        <v>19.125</v>
      </c>
    </row>
    <row r="15" spans="1:7">
      <c r="A15" s="58"/>
      <c r="B15" s="7">
        <v>3283</v>
      </c>
      <c r="C15" s="19" t="s">
        <v>103</v>
      </c>
      <c r="D15" s="9">
        <v>75</v>
      </c>
      <c r="E15" s="10" t="s">
        <v>8</v>
      </c>
      <c r="F15" s="9">
        <v>11.1</v>
      </c>
      <c r="G15" s="11">
        <f t="shared" si="0"/>
        <v>832.5</v>
      </c>
    </row>
    <row r="16" spans="1:7">
      <c r="A16" s="58"/>
      <c r="B16" s="7">
        <v>20247</v>
      </c>
      <c r="C16" s="19" t="s">
        <v>93</v>
      </c>
      <c r="D16" s="9">
        <v>20</v>
      </c>
      <c r="E16" s="10" t="s">
        <v>11</v>
      </c>
      <c r="F16" s="9">
        <v>6.61</v>
      </c>
      <c r="G16" s="11">
        <f t="shared" si="0"/>
        <v>132.20000000000002</v>
      </c>
    </row>
    <row r="17" spans="1:7">
      <c r="A17" s="58"/>
      <c r="B17" s="7"/>
      <c r="C17" s="19" t="s">
        <v>157</v>
      </c>
      <c r="D17" s="9"/>
      <c r="E17" s="10"/>
      <c r="F17" s="9"/>
      <c r="G17" s="11"/>
    </row>
    <row r="18" spans="1:7">
      <c r="A18" s="58"/>
      <c r="B18" s="7">
        <v>10566</v>
      </c>
      <c r="C18" s="19" t="s">
        <v>89</v>
      </c>
      <c r="D18" s="9">
        <v>39</v>
      </c>
      <c r="E18" s="10" t="s">
        <v>13</v>
      </c>
      <c r="F18" s="9">
        <v>5.85</v>
      </c>
      <c r="G18" s="11">
        <f t="shared" si="0"/>
        <v>228.14999999999998</v>
      </c>
    </row>
    <row r="19" spans="1:7">
      <c r="A19" s="58"/>
      <c r="B19" s="7">
        <v>1607</v>
      </c>
      <c r="C19" s="8" t="s">
        <v>134</v>
      </c>
      <c r="D19" s="9">
        <v>25</v>
      </c>
      <c r="E19" s="10" t="s">
        <v>76</v>
      </c>
      <c r="F19" s="9">
        <v>0.1</v>
      </c>
      <c r="G19" s="11">
        <f t="shared" si="0"/>
        <v>2.5</v>
      </c>
    </row>
    <row r="20" spans="1:7">
      <c r="A20" s="58"/>
      <c r="B20" s="7">
        <v>4299</v>
      </c>
      <c r="C20" s="8" t="s">
        <v>135</v>
      </c>
      <c r="D20" s="9">
        <v>25</v>
      </c>
      <c r="E20" s="10" t="s">
        <v>76</v>
      </c>
      <c r="F20" s="9">
        <v>0.48</v>
      </c>
      <c r="G20" s="11">
        <f t="shared" si="0"/>
        <v>12</v>
      </c>
    </row>
    <row r="21" spans="1:7">
      <c r="A21" s="58"/>
      <c r="B21" s="7">
        <v>7194</v>
      </c>
      <c r="C21" s="8" t="s">
        <v>136</v>
      </c>
      <c r="D21" s="9">
        <v>20</v>
      </c>
      <c r="E21" s="10" t="s">
        <v>76</v>
      </c>
      <c r="F21" s="9">
        <v>14.68</v>
      </c>
      <c r="G21" s="11">
        <f t="shared" si="0"/>
        <v>293.60000000000002</v>
      </c>
    </row>
    <row r="22" spans="1:7">
      <c r="A22" s="58"/>
      <c r="B22" s="7">
        <v>6092</v>
      </c>
      <c r="C22" s="19" t="s">
        <v>138</v>
      </c>
      <c r="D22" s="9">
        <v>0.32</v>
      </c>
      <c r="E22" s="10" t="s">
        <v>8</v>
      </c>
      <c r="F22" s="9">
        <v>24.18</v>
      </c>
      <c r="G22" s="11">
        <f t="shared" si="0"/>
        <v>7.7376000000000005</v>
      </c>
    </row>
    <row r="23" spans="1:7">
      <c r="A23" s="58"/>
      <c r="B23" s="7">
        <v>11587</v>
      </c>
      <c r="C23" s="19" t="s">
        <v>92</v>
      </c>
      <c r="D23" s="9">
        <v>60</v>
      </c>
      <c r="E23" s="10" t="s">
        <v>8</v>
      </c>
      <c r="F23" s="9">
        <v>34</v>
      </c>
      <c r="G23" s="11">
        <f t="shared" si="0"/>
        <v>2040</v>
      </c>
    </row>
    <row r="24" spans="1:7" ht="15.75" thickBot="1">
      <c r="A24" s="76"/>
      <c r="B24" s="35"/>
      <c r="C24" s="34"/>
      <c r="D24" s="77"/>
      <c r="E24" s="78"/>
      <c r="F24" s="79" t="s">
        <v>9</v>
      </c>
      <c r="G24" s="80">
        <f>SUM(G12:G23)</f>
        <v>3930.9625999999998</v>
      </c>
    </row>
    <row r="25" spans="1:7" ht="16.5" thickBot="1">
      <c r="A25" s="57">
        <v>3</v>
      </c>
      <c r="B25" s="63"/>
      <c r="C25" s="48" t="s">
        <v>15</v>
      </c>
      <c r="D25" s="46"/>
      <c r="E25" s="45"/>
      <c r="F25" s="46"/>
      <c r="G25" s="47"/>
    </row>
    <row r="26" spans="1:7">
      <c r="A26" s="58"/>
      <c r="B26" s="7">
        <v>10554</v>
      </c>
      <c r="C26" s="19" t="s">
        <v>17</v>
      </c>
      <c r="D26" s="9">
        <v>2</v>
      </c>
      <c r="E26" s="10" t="s">
        <v>14</v>
      </c>
      <c r="F26" s="9">
        <v>50.44</v>
      </c>
      <c r="G26" s="11">
        <f t="shared" ref="G26:G29" si="1">SUM(D26*F26)</f>
        <v>100.88</v>
      </c>
    </row>
    <row r="27" spans="1:7" ht="22.5">
      <c r="A27" s="58"/>
      <c r="B27" s="86">
        <v>3090</v>
      </c>
      <c r="C27" s="87" t="s">
        <v>147</v>
      </c>
      <c r="D27" s="88">
        <v>2</v>
      </c>
      <c r="E27" s="91" t="s">
        <v>14</v>
      </c>
      <c r="F27" s="88">
        <v>23.85</v>
      </c>
      <c r="G27" s="23">
        <f t="shared" si="1"/>
        <v>47.7</v>
      </c>
    </row>
    <row r="28" spans="1:7">
      <c r="A28" s="58"/>
      <c r="B28" s="7">
        <v>3438</v>
      </c>
      <c r="C28" s="8" t="s">
        <v>16</v>
      </c>
      <c r="D28" s="9">
        <v>2.04</v>
      </c>
      <c r="E28" s="10" t="s">
        <v>8</v>
      </c>
      <c r="F28" s="9">
        <v>237.6</v>
      </c>
      <c r="G28" s="11">
        <f t="shared" si="1"/>
        <v>484.70400000000001</v>
      </c>
    </row>
    <row r="29" spans="1:7">
      <c r="A29" s="58"/>
      <c r="B29" s="7">
        <v>20241</v>
      </c>
      <c r="C29" s="8" t="s">
        <v>20</v>
      </c>
      <c r="D29" s="9">
        <v>2</v>
      </c>
      <c r="E29" s="10" t="s">
        <v>6</v>
      </c>
      <c r="F29" s="9">
        <v>82.25</v>
      </c>
      <c r="G29" s="11">
        <f t="shared" si="1"/>
        <v>164.5</v>
      </c>
    </row>
    <row r="30" spans="1:7">
      <c r="A30" s="58"/>
      <c r="B30" s="7">
        <v>72116</v>
      </c>
      <c r="C30" s="8" t="s">
        <v>21</v>
      </c>
      <c r="D30" s="9">
        <v>2</v>
      </c>
      <c r="E30" s="10" t="s">
        <v>8</v>
      </c>
      <c r="F30" s="9">
        <v>46.51</v>
      </c>
      <c r="G30" s="11">
        <f>SUM(D30*F30)</f>
        <v>93.02</v>
      </c>
    </row>
    <row r="31" spans="1:7">
      <c r="A31" s="59"/>
      <c r="B31" s="14"/>
      <c r="C31" s="13"/>
      <c r="D31" s="15"/>
      <c r="E31" s="55"/>
      <c r="F31" s="49" t="s">
        <v>9</v>
      </c>
      <c r="G31" s="53">
        <f>SUM(G26:G30)</f>
        <v>890.80399999999997</v>
      </c>
    </row>
    <row r="32" spans="1:7" ht="15.75" thickBot="1">
      <c r="A32" s="62"/>
      <c r="B32" s="14"/>
      <c r="C32" s="13"/>
      <c r="D32" s="13"/>
      <c r="E32" s="30"/>
      <c r="F32" s="38"/>
      <c r="G32" s="39"/>
    </row>
    <row r="33" spans="1:7" ht="16.5" thickBot="1">
      <c r="A33" s="67"/>
      <c r="B33" s="68"/>
      <c r="C33" s="43"/>
      <c r="D33" s="46"/>
      <c r="E33" s="82" t="s">
        <v>71</v>
      </c>
      <c r="F33" s="104">
        <f>SUM(G24+G31)</f>
        <v>4821.7665999999999</v>
      </c>
      <c r="G33" s="105"/>
    </row>
    <row r="34" spans="1:7">
      <c r="A34" s="41" t="s">
        <v>78</v>
      </c>
      <c r="B34" s="40"/>
      <c r="C34" s="40"/>
      <c r="E34" s="24"/>
    </row>
    <row r="35" spans="1:7" ht="15.75" thickBot="1">
      <c r="A35" s="106" t="s">
        <v>79</v>
      </c>
      <c r="B35" s="106"/>
      <c r="C35" s="106"/>
      <c r="D35" s="106"/>
      <c r="E35" s="106"/>
    </row>
    <row r="36" spans="1:7">
      <c r="A36" s="25"/>
      <c r="B36" s="27"/>
      <c r="C36" s="26"/>
      <c r="D36" s="26"/>
      <c r="E36" s="28"/>
      <c r="F36" s="26"/>
      <c r="G36" s="29"/>
    </row>
    <row r="37" spans="1:7">
      <c r="A37" s="12"/>
      <c r="B37" s="14"/>
      <c r="C37" s="13"/>
      <c r="D37" s="13"/>
      <c r="E37" s="30"/>
      <c r="F37" s="13"/>
      <c r="G37" s="31"/>
    </row>
    <row r="38" spans="1:7">
      <c r="A38" s="12"/>
      <c r="B38" s="14"/>
      <c r="C38" s="13"/>
      <c r="D38" s="13"/>
      <c r="E38" s="30"/>
      <c r="F38" s="13"/>
      <c r="G38" s="31"/>
    </row>
    <row r="39" spans="1:7">
      <c r="A39" s="12"/>
      <c r="B39" s="32" t="s">
        <v>206</v>
      </c>
      <c r="C39" s="13"/>
      <c r="D39" s="13" t="s">
        <v>73</v>
      </c>
      <c r="E39" s="30"/>
      <c r="F39" s="13"/>
      <c r="G39" s="31"/>
    </row>
    <row r="40" spans="1:7">
      <c r="A40" s="12"/>
      <c r="B40" s="14"/>
      <c r="C40" s="13"/>
      <c r="D40" s="13" t="s">
        <v>74</v>
      </c>
      <c r="E40" s="30"/>
      <c r="F40" s="13"/>
      <c r="G40" s="31"/>
    </row>
    <row r="41" spans="1:7" ht="15.75" thickBot="1">
      <c r="A41" s="33"/>
      <c r="B41" s="35"/>
      <c r="C41" s="34"/>
      <c r="D41" s="34"/>
      <c r="E41" s="36"/>
      <c r="F41" s="34"/>
      <c r="G41" s="37"/>
    </row>
  </sheetData>
  <mergeCells count="2">
    <mergeCell ref="F33:G33"/>
    <mergeCell ref="A35:E35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B37" sqref="B37:C37"/>
    </sheetView>
  </sheetViews>
  <sheetFormatPr defaultRowHeight="15"/>
  <cols>
    <col min="1" max="1" width="8.85546875" customWidth="1"/>
    <col min="2" max="2" width="12.140625" customWidth="1"/>
    <col min="3" max="3" width="52.5703125" bestFit="1" customWidth="1"/>
    <col min="4" max="4" width="12.42578125" customWidth="1"/>
    <col min="5" max="5" width="9.42578125" bestFit="1" customWidth="1"/>
    <col min="6" max="6" width="12.42578125" customWidth="1"/>
    <col min="7" max="7" width="9" bestFit="1" customWidth="1"/>
  </cols>
  <sheetData>
    <row r="1" spans="1:7" ht="15.75">
      <c r="C1" s="8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13" t="s">
        <v>159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132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160</v>
      </c>
      <c r="D12" s="18">
        <v>30</v>
      </c>
      <c r="E12" s="10" t="s">
        <v>10</v>
      </c>
      <c r="F12" s="9"/>
      <c r="G12" s="11"/>
    </row>
    <row r="13" spans="1:7">
      <c r="A13" s="42"/>
      <c r="B13" s="7">
        <v>5061</v>
      </c>
      <c r="C13" s="19" t="s">
        <v>94</v>
      </c>
      <c r="D13" s="18">
        <v>5.0999999999999996</v>
      </c>
      <c r="E13" s="10" t="s">
        <v>11</v>
      </c>
      <c r="F13" s="9">
        <v>6.25</v>
      </c>
      <c r="G13" s="11">
        <f t="shared" ref="G13:G15" si="0">SUM(D13*F13)</f>
        <v>31.874999999999996</v>
      </c>
    </row>
    <row r="14" spans="1:7">
      <c r="A14" s="42"/>
      <c r="B14" s="7">
        <v>10718</v>
      </c>
      <c r="C14" s="85" t="s">
        <v>145</v>
      </c>
      <c r="D14" s="18">
        <v>50</v>
      </c>
      <c r="E14" s="7" t="s">
        <v>14</v>
      </c>
      <c r="F14" s="9">
        <v>8.07</v>
      </c>
      <c r="G14" s="11">
        <f t="shared" si="0"/>
        <v>403.5</v>
      </c>
    </row>
    <row r="15" spans="1:7">
      <c r="A15" s="42"/>
      <c r="B15" s="7">
        <v>20213</v>
      </c>
      <c r="C15" s="85" t="s">
        <v>144</v>
      </c>
      <c r="D15" s="18">
        <v>21</v>
      </c>
      <c r="E15" s="7" t="s">
        <v>13</v>
      </c>
      <c r="F15" s="9">
        <v>16.36</v>
      </c>
      <c r="G15" s="11">
        <f t="shared" si="0"/>
        <v>343.56</v>
      </c>
    </row>
    <row r="16" spans="1:7" ht="15.75" thickBot="1">
      <c r="A16" s="76"/>
      <c r="B16" s="35"/>
      <c r="C16" s="34"/>
      <c r="D16" s="77"/>
      <c r="E16" s="78"/>
      <c r="F16" s="79" t="s">
        <v>9</v>
      </c>
      <c r="G16" s="80">
        <f>SUM(G13:G15)</f>
        <v>778.93499999999995</v>
      </c>
    </row>
    <row r="17" spans="1:7" ht="16.5" thickBot="1">
      <c r="A17" s="57">
        <v>2</v>
      </c>
      <c r="B17" s="63"/>
      <c r="C17" s="48" t="s">
        <v>81</v>
      </c>
      <c r="D17" s="46"/>
      <c r="E17" s="45"/>
      <c r="F17" s="46"/>
      <c r="G17" s="47"/>
    </row>
    <row r="18" spans="1:7">
      <c r="A18" s="58"/>
      <c r="B18" s="7">
        <v>20247</v>
      </c>
      <c r="C18" s="19" t="s">
        <v>93</v>
      </c>
      <c r="D18" s="9">
        <v>6</v>
      </c>
      <c r="E18" s="10" t="s">
        <v>11</v>
      </c>
      <c r="F18" s="9">
        <v>6.61</v>
      </c>
      <c r="G18" s="11">
        <f t="shared" ref="G18" si="1">SUM(D18*F18)</f>
        <v>39.660000000000004</v>
      </c>
    </row>
    <row r="19" spans="1:7">
      <c r="A19" s="58"/>
      <c r="B19" s="7">
        <v>11587</v>
      </c>
      <c r="C19" s="19" t="s">
        <v>92</v>
      </c>
      <c r="D19" s="9">
        <v>30</v>
      </c>
      <c r="E19" s="10" t="s">
        <v>8</v>
      </c>
      <c r="F19" s="9">
        <v>34</v>
      </c>
      <c r="G19" s="11">
        <f t="shared" ref="G19" si="2">SUM(D19*F19)</f>
        <v>1020</v>
      </c>
    </row>
    <row r="20" spans="1:7" ht="15.75" thickBot="1">
      <c r="A20" s="76"/>
      <c r="B20" s="35"/>
      <c r="C20" s="34"/>
      <c r="D20" s="77"/>
      <c r="E20" s="78"/>
      <c r="F20" s="79" t="s">
        <v>9</v>
      </c>
      <c r="G20" s="80">
        <f>SUM(G18:G19)</f>
        <v>1059.6600000000001</v>
      </c>
    </row>
    <row r="21" spans="1:7" ht="16.5" thickBot="1">
      <c r="A21" s="57">
        <v>3</v>
      </c>
      <c r="B21" s="63"/>
      <c r="C21" s="48" t="s">
        <v>15</v>
      </c>
      <c r="D21" s="46"/>
      <c r="E21" s="45"/>
      <c r="F21" s="46"/>
      <c r="G21" s="47"/>
    </row>
    <row r="22" spans="1:7">
      <c r="A22" s="58"/>
      <c r="B22" s="7">
        <v>10554</v>
      </c>
      <c r="C22" s="19" t="s">
        <v>17</v>
      </c>
      <c r="D22" s="9">
        <v>6</v>
      </c>
      <c r="E22" s="10" t="s">
        <v>14</v>
      </c>
      <c r="F22" s="9">
        <v>50.44</v>
      </c>
      <c r="G22" s="11">
        <f t="shared" ref="G22" si="3">SUM(D22*F22)</f>
        <v>302.64</v>
      </c>
    </row>
    <row r="23" spans="1:7" ht="22.5">
      <c r="A23" s="58"/>
      <c r="B23" s="86">
        <v>3090</v>
      </c>
      <c r="C23" s="87" t="s">
        <v>147</v>
      </c>
      <c r="D23" s="88">
        <v>6</v>
      </c>
      <c r="E23" s="91" t="s">
        <v>14</v>
      </c>
      <c r="F23" s="88">
        <v>23.85</v>
      </c>
      <c r="G23" s="23">
        <f t="shared" ref="G23:G26" si="4">SUM(D23*F23)</f>
        <v>143.10000000000002</v>
      </c>
    </row>
    <row r="24" spans="1:7">
      <c r="A24" s="58"/>
      <c r="B24" s="7">
        <v>2425</v>
      </c>
      <c r="C24" s="8" t="s">
        <v>19</v>
      </c>
      <c r="D24" s="9">
        <v>18</v>
      </c>
      <c r="E24" s="10" t="s">
        <v>14</v>
      </c>
      <c r="F24" s="9">
        <v>5.38</v>
      </c>
      <c r="G24" s="11">
        <f t="shared" si="4"/>
        <v>96.84</v>
      </c>
    </row>
    <row r="25" spans="1:7">
      <c r="A25" s="58"/>
      <c r="B25" s="7">
        <v>3438</v>
      </c>
      <c r="C25" s="8" t="s">
        <v>16</v>
      </c>
      <c r="D25" s="9">
        <v>8.16</v>
      </c>
      <c r="E25" s="10" t="s">
        <v>8</v>
      </c>
      <c r="F25" s="9">
        <v>237.6</v>
      </c>
      <c r="G25" s="11">
        <f t="shared" si="4"/>
        <v>1938.816</v>
      </c>
    </row>
    <row r="26" spans="1:7">
      <c r="A26" s="58"/>
      <c r="B26" s="7">
        <v>20241</v>
      </c>
      <c r="C26" s="8" t="s">
        <v>20</v>
      </c>
      <c r="D26" s="9">
        <v>4</v>
      </c>
      <c r="E26" s="10" t="s">
        <v>6</v>
      </c>
      <c r="F26" s="9">
        <v>82.25</v>
      </c>
      <c r="G26" s="11">
        <f t="shared" si="4"/>
        <v>329</v>
      </c>
    </row>
    <row r="27" spans="1:7">
      <c r="A27" s="58"/>
      <c r="B27" s="7"/>
      <c r="C27" s="8"/>
      <c r="D27" s="9"/>
      <c r="E27" s="10"/>
      <c r="F27" s="9"/>
      <c r="G27" s="11"/>
    </row>
    <row r="28" spans="1:7">
      <c r="A28" s="58"/>
      <c r="B28" s="7">
        <v>10500</v>
      </c>
      <c r="C28" s="8" t="s">
        <v>22</v>
      </c>
      <c r="D28" s="9">
        <v>8.16</v>
      </c>
      <c r="E28" s="10" t="s">
        <v>8</v>
      </c>
      <c r="F28" s="9">
        <v>40</v>
      </c>
      <c r="G28" s="11">
        <f>SUM(D28*F28)</f>
        <v>326.39999999999998</v>
      </c>
    </row>
    <row r="29" spans="1:7">
      <c r="A29" s="59"/>
      <c r="B29" s="14"/>
      <c r="C29" s="13"/>
      <c r="D29" s="15"/>
      <c r="E29" s="55"/>
      <c r="F29" s="49" t="s">
        <v>9</v>
      </c>
      <c r="G29" s="53">
        <f>SUM(G22:G28)</f>
        <v>3136.7960000000003</v>
      </c>
    </row>
    <row r="30" spans="1:7" ht="15.75" thickBot="1">
      <c r="A30" s="62"/>
      <c r="B30" s="14"/>
      <c r="C30" s="13"/>
      <c r="D30" s="13"/>
      <c r="E30" s="30"/>
      <c r="F30" s="38"/>
      <c r="G30" s="39"/>
    </row>
    <row r="31" spans="1:7" ht="16.5" thickBot="1">
      <c r="A31" s="67"/>
      <c r="B31" s="68"/>
      <c r="C31" s="43"/>
      <c r="D31" s="46"/>
      <c r="E31" s="82" t="s">
        <v>71</v>
      </c>
      <c r="F31" s="104">
        <f>SUM(G16+G20+G29)</f>
        <v>4975.3910000000005</v>
      </c>
      <c r="G31" s="105"/>
    </row>
    <row r="32" spans="1:7">
      <c r="A32" s="41" t="s">
        <v>78</v>
      </c>
      <c r="B32" s="40"/>
      <c r="C32" s="40"/>
      <c r="E32" s="24"/>
    </row>
    <row r="33" spans="1:7" ht="15.75" thickBot="1">
      <c r="A33" s="106" t="s">
        <v>79</v>
      </c>
      <c r="B33" s="106"/>
      <c r="C33" s="106"/>
      <c r="D33" s="106"/>
      <c r="E33" s="106"/>
    </row>
    <row r="34" spans="1:7">
      <c r="A34" s="25"/>
      <c r="B34" s="27"/>
      <c r="C34" s="26"/>
      <c r="D34" s="26"/>
      <c r="E34" s="28"/>
      <c r="F34" s="26"/>
      <c r="G34" s="29"/>
    </row>
    <row r="35" spans="1:7">
      <c r="A35" s="12"/>
      <c r="B35" s="14"/>
      <c r="C35" s="13"/>
      <c r="D35" s="13"/>
      <c r="E35" s="30"/>
      <c r="F35" s="13"/>
      <c r="G35" s="31"/>
    </row>
    <row r="36" spans="1:7">
      <c r="A36" s="12"/>
      <c r="B36" s="14"/>
      <c r="C36" s="13"/>
      <c r="D36" s="13"/>
      <c r="E36" s="30"/>
      <c r="F36" s="13"/>
      <c r="G36" s="31"/>
    </row>
    <row r="37" spans="1:7">
      <c r="A37" s="12"/>
      <c r="B37" s="32" t="s">
        <v>206</v>
      </c>
      <c r="C37" s="13"/>
      <c r="D37" s="13" t="s">
        <v>73</v>
      </c>
      <c r="E37" s="30"/>
      <c r="F37" s="13"/>
      <c r="G37" s="31"/>
    </row>
    <row r="38" spans="1:7">
      <c r="A38" s="12"/>
      <c r="B38" s="14"/>
      <c r="C38" s="13"/>
      <c r="D38" s="13" t="s">
        <v>74</v>
      </c>
      <c r="E38" s="30"/>
      <c r="F38" s="13"/>
      <c r="G38" s="31"/>
    </row>
    <row r="39" spans="1:7" ht="15.75" thickBot="1">
      <c r="A39" s="33"/>
      <c r="B39" s="35"/>
      <c r="C39" s="34"/>
      <c r="D39" s="34"/>
      <c r="E39" s="36"/>
      <c r="F39" s="34"/>
      <c r="G39" s="37"/>
    </row>
  </sheetData>
  <mergeCells count="2">
    <mergeCell ref="F31:G31"/>
    <mergeCell ref="A33:E3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4"/>
  <sheetViews>
    <sheetView topLeftCell="A13" zoomScale="90" zoomScaleNormal="90" workbookViewId="0">
      <selection activeCell="D30" sqref="D30"/>
    </sheetView>
  </sheetViews>
  <sheetFormatPr defaultRowHeight="15"/>
  <cols>
    <col min="1" max="1" width="8.85546875" customWidth="1"/>
    <col min="2" max="2" width="12.140625" customWidth="1"/>
    <col min="3" max="3" width="52.5703125" bestFit="1" customWidth="1"/>
    <col min="4" max="4" width="12.42578125" customWidth="1"/>
    <col min="5" max="5" width="9.42578125" bestFit="1" customWidth="1"/>
    <col min="6" max="6" width="12.42578125" customWidth="1"/>
    <col min="7" max="7" width="9" bestFit="1" customWidth="1"/>
  </cols>
  <sheetData>
    <row r="1" spans="1:7" ht="15.75">
      <c r="C1" s="8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13" t="s">
        <v>161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132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2</v>
      </c>
      <c r="B11" s="63"/>
      <c r="C11" s="48" t="s">
        <v>81</v>
      </c>
      <c r="D11" s="46"/>
      <c r="E11" s="45"/>
      <c r="F11" s="46"/>
      <c r="G11" s="47"/>
    </row>
    <row r="12" spans="1:7">
      <c r="A12" s="58"/>
      <c r="B12" s="7"/>
      <c r="C12" s="19" t="s">
        <v>91</v>
      </c>
      <c r="D12" s="9">
        <v>166.4</v>
      </c>
      <c r="E12" s="10" t="s">
        <v>158</v>
      </c>
      <c r="F12" s="9"/>
      <c r="G12" s="11"/>
    </row>
    <row r="13" spans="1:7">
      <c r="A13" s="58"/>
      <c r="B13" s="7">
        <v>10566</v>
      </c>
      <c r="C13" s="19" t="s">
        <v>89</v>
      </c>
      <c r="D13" s="9">
        <v>166.4</v>
      </c>
      <c r="E13" s="10" t="s">
        <v>13</v>
      </c>
      <c r="F13" s="9">
        <v>5.85</v>
      </c>
      <c r="G13" s="11">
        <f t="shared" ref="G13:G20" si="0">SUM(D13*F13)</f>
        <v>973.43999999999994</v>
      </c>
    </row>
    <row r="14" spans="1:7">
      <c r="A14" s="58"/>
      <c r="B14" s="7">
        <v>1607</v>
      </c>
      <c r="C14" s="8" t="s">
        <v>134</v>
      </c>
      <c r="D14" s="9">
        <v>236</v>
      </c>
      <c r="E14" s="10" t="s">
        <v>76</v>
      </c>
      <c r="F14" s="9">
        <v>0.1</v>
      </c>
      <c r="G14" s="11">
        <f t="shared" si="0"/>
        <v>23.6</v>
      </c>
    </row>
    <row r="15" spans="1:7">
      <c r="A15" s="58"/>
      <c r="B15" s="7">
        <v>4299</v>
      </c>
      <c r="C15" s="8" t="s">
        <v>135</v>
      </c>
      <c r="D15" s="9">
        <v>236</v>
      </c>
      <c r="E15" s="10" t="s">
        <v>76</v>
      </c>
      <c r="F15" s="9">
        <v>0.48</v>
      </c>
      <c r="G15" s="11">
        <f t="shared" si="0"/>
        <v>113.28</v>
      </c>
    </row>
    <row r="16" spans="1:7">
      <c r="A16" s="58"/>
      <c r="B16" s="7">
        <v>7194</v>
      </c>
      <c r="C16" s="8" t="s">
        <v>122</v>
      </c>
      <c r="D16" s="9">
        <v>191</v>
      </c>
      <c r="E16" s="10" t="s">
        <v>76</v>
      </c>
      <c r="F16" s="9">
        <v>14.68</v>
      </c>
      <c r="G16" s="11">
        <f t="shared" si="0"/>
        <v>2803.88</v>
      </c>
    </row>
    <row r="17" spans="1:7">
      <c r="A17" s="58"/>
      <c r="B17" s="7">
        <v>7219</v>
      </c>
      <c r="C17" s="19" t="s">
        <v>88</v>
      </c>
      <c r="D17" s="9">
        <v>11</v>
      </c>
      <c r="E17" s="10" t="s">
        <v>13</v>
      </c>
      <c r="F17" s="9">
        <v>28.7</v>
      </c>
      <c r="G17" s="11">
        <f t="shared" si="0"/>
        <v>315.7</v>
      </c>
    </row>
    <row r="18" spans="1:7">
      <c r="A18" s="58"/>
      <c r="B18" s="7">
        <v>6092</v>
      </c>
      <c r="C18" s="19" t="s">
        <v>162</v>
      </c>
      <c r="D18" s="9">
        <v>0.64</v>
      </c>
      <c r="E18" s="10" t="s">
        <v>8</v>
      </c>
      <c r="F18" s="9">
        <v>24.18</v>
      </c>
      <c r="G18" s="11">
        <f t="shared" si="0"/>
        <v>15.475200000000001</v>
      </c>
    </row>
    <row r="19" spans="1:7">
      <c r="A19" s="58"/>
      <c r="B19" s="7">
        <v>20247</v>
      </c>
      <c r="C19" s="19" t="s">
        <v>93</v>
      </c>
      <c r="D19" s="9">
        <v>2.72</v>
      </c>
      <c r="E19" s="10" t="s">
        <v>11</v>
      </c>
      <c r="F19" s="9">
        <v>6.61</v>
      </c>
      <c r="G19" s="11">
        <f t="shared" ref="G19" si="1">SUM(D19*F19)</f>
        <v>17.979200000000002</v>
      </c>
    </row>
    <row r="20" spans="1:7">
      <c r="A20" s="58"/>
      <c r="B20" s="7">
        <v>11587</v>
      </c>
      <c r="C20" s="19" t="s">
        <v>92</v>
      </c>
      <c r="D20" s="9">
        <v>13.6</v>
      </c>
      <c r="E20" s="10" t="s">
        <v>8</v>
      </c>
      <c r="F20" s="9">
        <v>34</v>
      </c>
      <c r="G20" s="11">
        <f t="shared" si="0"/>
        <v>462.4</v>
      </c>
    </row>
    <row r="21" spans="1:7" ht="15.75" thickBot="1">
      <c r="A21" s="76"/>
      <c r="B21" s="35"/>
      <c r="C21" s="34"/>
      <c r="D21" s="77"/>
      <c r="E21" s="78"/>
      <c r="F21" s="79" t="s">
        <v>9</v>
      </c>
      <c r="G21" s="80">
        <f>SUM(G12:G20)</f>
        <v>4725.7543999999989</v>
      </c>
    </row>
    <row r="22" spans="1:7" ht="16.5" thickBot="1">
      <c r="A22" s="57">
        <v>5</v>
      </c>
      <c r="B22" s="63"/>
      <c r="C22" s="48" t="s">
        <v>25</v>
      </c>
      <c r="D22" s="46"/>
      <c r="E22" s="45"/>
      <c r="F22" s="64"/>
      <c r="G22" s="47"/>
    </row>
    <row r="23" spans="1:7">
      <c r="A23" s="58"/>
      <c r="B23" s="7">
        <v>7288</v>
      </c>
      <c r="C23" s="19" t="s">
        <v>163</v>
      </c>
      <c r="D23" s="18">
        <v>11.9</v>
      </c>
      <c r="E23" s="7" t="s">
        <v>128</v>
      </c>
      <c r="F23" s="18">
        <v>18.43</v>
      </c>
      <c r="G23" s="11">
        <f>SUM(D23*F23)</f>
        <v>219.31700000000001</v>
      </c>
    </row>
    <row r="24" spans="1:7">
      <c r="A24" s="59"/>
      <c r="B24" s="14"/>
      <c r="C24" s="13"/>
      <c r="D24" s="15"/>
      <c r="E24" s="55"/>
      <c r="F24" s="49" t="s">
        <v>9</v>
      </c>
      <c r="G24" s="53">
        <f>SUM(G23:G23)</f>
        <v>219.31700000000001</v>
      </c>
    </row>
    <row r="25" spans="1:7" ht="15.75" thickBot="1">
      <c r="A25" s="62"/>
      <c r="B25" s="14"/>
      <c r="C25" s="13"/>
      <c r="D25" s="13"/>
      <c r="E25" s="30"/>
      <c r="F25" s="38"/>
      <c r="G25" s="39"/>
    </row>
    <row r="26" spans="1:7" ht="16.5" thickBot="1">
      <c r="A26" s="67"/>
      <c r="B26" s="68"/>
      <c r="C26" s="43"/>
      <c r="D26" s="46"/>
      <c r="E26" s="69" t="s">
        <v>71</v>
      </c>
      <c r="F26" s="104">
        <f>SUM(G21+G24)</f>
        <v>4945.0713999999989</v>
      </c>
      <c r="G26" s="105"/>
    </row>
    <row r="27" spans="1:7">
      <c r="A27" s="41" t="s">
        <v>78</v>
      </c>
      <c r="B27" s="40"/>
      <c r="C27" s="40"/>
      <c r="E27" s="24"/>
    </row>
    <row r="28" spans="1:7" ht="15.75" thickBot="1">
      <c r="A28" s="106" t="s">
        <v>79</v>
      </c>
      <c r="B28" s="106"/>
      <c r="C28" s="106"/>
      <c r="D28" s="106"/>
      <c r="E28" s="106"/>
    </row>
    <row r="29" spans="1:7">
      <c r="A29" s="25"/>
      <c r="B29" s="27"/>
      <c r="C29" s="26"/>
      <c r="D29" s="26"/>
      <c r="E29" s="28"/>
      <c r="F29" s="26"/>
      <c r="G29" s="29"/>
    </row>
    <row r="30" spans="1:7">
      <c r="A30" s="12"/>
      <c r="B30" s="14"/>
      <c r="C30" s="13"/>
      <c r="D30" s="13"/>
      <c r="E30" s="30"/>
      <c r="F30" s="13"/>
      <c r="G30" s="31"/>
    </row>
    <row r="31" spans="1:7">
      <c r="A31" s="12"/>
      <c r="B31" s="14"/>
      <c r="C31" s="13"/>
      <c r="D31" s="13"/>
      <c r="E31" s="30"/>
      <c r="F31" s="13"/>
      <c r="G31" s="31"/>
    </row>
    <row r="32" spans="1:7">
      <c r="A32" s="12"/>
      <c r="B32" s="32" t="s">
        <v>206</v>
      </c>
      <c r="C32" s="13"/>
      <c r="D32" s="13" t="s">
        <v>73</v>
      </c>
      <c r="E32" s="30"/>
      <c r="F32" s="13"/>
      <c r="G32" s="31"/>
    </row>
    <row r="33" spans="1:7">
      <c r="A33" s="12"/>
      <c r="B33" s="14"/>
      <c r="C33" s="13"/>
      <c r="D33" s="13" t="s">
        <v>74</v>
      </c>
      <c r="E33" s="30"/>
      <c r="F33" s="13"/>
      <c r="G33" s="31"/>
    </row>
    <row r="34" spans="1:7" ht="15.75" thickBot="1">
      <c r="A34" s="33"/>
      <c r="B34" s="35"/>
      <c r="C34" s="34"/>
      <c r="D34" s="34"/>
      <c r="E34" s="36"/>
      <c r="F34" s="34"/>
      <c r="G34" s="37"/>
    </row>
  </sheetData>
  <mergeCells count="2">
    <mergeCell ref="F26:G26"/>
    <mergeCell ref="A28:E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83"/>
  <sheetViews>
    <sheetView topLeftCell="A37" workbookViewId="0">
      <selection activeCell="I81" sqref="I81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109</v>
      </c>
    </row>
    <row r="2" spans="1:7" ht="15.75" thickBot="1"/>
    <row r="3" spans="1:7" ht="18.75">
      <c r="A3" s="70"/>
      <c r="B3" s="26"/>
      <c r="C3" s="73" t="s">
        <v>104</v>
      </c>
      <c r="D3" s="26"/>
      <c r="E3" s="26"/>
      <c r="F3" s="26"/>
      <c r="G3" s="29"/>
    </row>
    <row r="4" spans="1:7" ht="15.75">
      <c r="A4" s="71"/>
      <c r="B4" s="13"/>
      <c r="C4" s="74" t="s">
        <v>105</v>
      </c>
      <c r="D4" s="13"/>
      <c r="E4" s="13"/>
      <c r="F4" s="13"/>
      <c r="G4" s="31"/>
    </row>
    <row r="5" spans="1:7">
      <c r="A5" s="71"/>
      <c r="B5" s="13"/>
      <c r="C5" s="13"/>
      <c r="D5" s="13"/>
      <c r="E5" s="13"/>
      <c r="F5" s="13"/>
      <c r="G5" s="31"/>
    </row>
    <row r="6" spans="1:7">
      <c r="A6" s="71" t="s">
        <v>107</v>
      </c>
      <c r="C6" s="83" t="s">
        <v>164</v>
      </c>
      <c r="D6" s="13"/>
      <c r="E6" s="13"/>
      <c r="F6" s="13"/>
      <c r="G6" s="31"/>
    </row>
    <row r="7" spans="1:7" ht="15.75" thickBot="1">
      <c r="A7" s="72" t="s">
        <v>106</v>
      </c>
      <c r="B7" s="34"/>
      <c r="C7" s="34" t="s">
        <v>111</v>
      </c>
      <c r="D7" s="34"/>
      <c r="E7" s="34" t="s">
        <v>108</v>
      </c>
      <c r="F7" s="34"/>
      <c r="G7" s="37"/>
    </row>
    <row r="9" spans="1:7" ht="15.75" thickBot="1"/>
    <row r="10" spans="1:7" ht="24.75" thickBot="1">
      <c r="A10" s="1" t="s">
        <v>0</v>
      </c>
      <c r="B10" s="3" t="s">
        <v>208</v>
      </c>
      <c r="C10" s="2" t="s">
        <v>110</v>
      </c>
      <c r="D10" s="2" t="s">
        <v>2</v>
      </c>
      <c r="E10" s="2" t="s">
        <v>3</v>
      </c>
      <c r="F10" s="4" t="s">
        <v>4</v>
      </c>
      <c r="G10" s="5" t="s">
        <v>5</v>
      </c>
    </row>
    <row r="11" spans="1:7" ht="16.5" thickBot="1">
      <c r="A11" s="57">
        <v>1</v>
      </c>
      <c r="B11" s="43"/>
      <c r="C11" s="48" t="s">
        <v>80</v>
      </c>
      <c r="D11" s="44"/>
      <c r="E11" s="45"/>
      <c r="F11" s="46"/>
      <c r="G11" s="47"/>
    </row>
    <row r="12" spans="1:7">
      <c r="A12" s="42"/>
      <c r="B12" s="7"/>
      <c r="C12" s="19" t="s">
        <v>168</v>
      </c>
      <c r="D12" s="18">
        <v>3.52</v>
      </c>
      <c r="E12" s="10" t="s">
        <v>10</v>
      </c>
      <c r="F12" s="9"/>
      <c r="G12" s="11"/>
    </row>
    <row r="13" spans="1:7">
      <c r="A13" s="42"/>
      <c r="B13" s="7">
        <v>10511</v>
      </c>
      <c r="C13" s="8" t="s">
        <v>115</v>
      </c>
      <c r="D13" s="18">
        <v>131.76</v>
      </c>
      <c r="E13" s="10" t="s">
        <v>11</v>
      </c>
      <c r="F13" s="9">
        <v>0.43</v>
      </c>
      <c r="G13" s="11">
        <f>SUM(D13*F13)</f>
        <v>56.656799999999997</v>
      </c>
    </row>
    <row r="14" spans="1:7">
      <c r="A14" s="42"/>
      <c r="B14" s="7">
        <v>370</v>
      </c>
      <c r="C14" s="8" t="s">
        <v>101</v>
      </c>
      <c r="D14" s="18">
        <v>0.34</v>
      </c>
      <c r="E14" s="10" t="s">
        <v>10</v>
      </c>
      <c r="F14" s="9">
        <v>71</v>
      </c>
      <c r="G14" s="11">
        <f t="shared" ref="G14:G20" si="0">SUM(D14*F14)</f>
        <v>24.14</v>
      </c>
    </row>
    <row r="15" spans="1:7">
      <c r="A15" s="42"/>
      <c r="B15" s="7">
        <v>4718</v>
      </c>
      <c r="C15" s="8" t="s">
        <v>102</v>
      </c>
      <c r="D15" s="18">
        <v>0.34</v>
      </c>
      <c r="E15" s="10" t="s">
        <v>10</v>
      </c>
      <c r="F15" s="9">
        <v>75.78</v>
      </c>
      <c r="G15" s="11">
        <f t="shared" si="0"/>
        <v>25.765200000000004</v>
      </c>
    </row>
    <row r="16" spans="1:7">
      <c r="A16" s="42"/>
      <c r="B16" s="7">
        <v>6189</v>
      </c>
      <c r="C16" s="8" t="s">
        <v>116</v>
      </c>
      <c r="D16" s="18">
        <v>19.2</v>
      </c>
      <c r="E16" s="10" t="s">
        <v>13</v>
      </c>
      <c r="F16" s="9">
        <v>6.05</v>
      </c>
      <c r="G16" s="11">
        <f t="shared" si="0"/>
        <v>116.16</v>
      </c>
    </row>
    <row r="17" spans="1:7">
      <c r="A17" s="42"/>
      <c r="B17" s="7">
        <v>5061</v>
      </c>
      <c r="C17" s="19" t="s">
        <v>94</v>
      </c>
      <c r="D17" s="18">
        <v>0.97</v>
      </c>
      <c r="E17" s="10" t="s">
        <v>11</v>
      </c>
      <c r="F17" s="9">
        <v>6.25</v>
      </c>
      <c r="G17" s="11">
        <f t="shared" si="0"/>
        <v>6.0625</v>
      </c>
    </row>
    <row r="18" spans="1:7">
      <c r="A18" s="42"/>
      <c r="B18" s="7">
        <v>33</v>
      </c>
      <c r="C18" s="8" t="s">
        <v>112</v>
      </c>
      <c r="D18" s="18">
        <v>29.95</v>
      </c>
      <c r="E18" s="10" t="s">
        <v>11</v>
      </c>
      <c r="F18" s="9">
        <v>3.68</v>
      </c>
      <c r="G18" s="11">
        <f t="shared" si="0"/>
        <v>110.21600000000001</v>
      </c>
    </row>
    <row r="19" spans="1:7">
      <c r="A19" s="42"/>
      <c r="B19" s="7">
        <v>32</v>
      </c>
      <c r="C19" s="8" t="s">
        <v>113</v>
      </c>
      <c r="D19" s="18">
        <v>3.8</v>
      </c>
      <c r="E19" s="10" t="s">
        <v>11</v>
      </c>
      <c r="F19" s="9">
        <v>3.92</v>
      </c>
      <c r="G19" s="11">
        <f t="shared" si="0"/>
        <v>14.895999999999999</v>
      </c>
    </row>
    <row r="20" spans="1:7">
      <c r="A20" s="42"/>
      <c r="B20" s="7">
        <v>141</v>
      </c>
      <c r="C20" s="8" t="s">
        <v>117</v>
      </c>
      <c r="D20" s="18">
        <v>0.22800000000000001</v>
      </c>
      <c r="E20" s="10" t="s">
        <v>11</v>
      </c>
      <c r="F20" s="9">
        <v>9.48</v>
      </c>
      <c r="G20" s="11">
        <f t="shared" si="0"/>
        <v>2.1614400000000002</v>
      </c>
    </row>
    <row r="21" spans="1:7" ht="15.75" thickBot="1">
      <c r="A21" s="56"/>
      <c r="B21" s="14"/>
      <c r="C21" s="13"/>
      <c r="D21" s="15"/>
      <c r="E21" s="55"/>
      <c r="F21" s="49" t="s">
        <v>9</v>
      </c>
      <c r="G21" s="53">
        <f>SUM(G13:G20)</f>
        <v>356.05794000000003</v>
      </c>
    </row>
    <row r="22" spans="1:7" ht="16.5" thickBot="1">
      <c r="A22" s="57">
        <v>2</v>
      </c>
      <c r="B22" s="63"/>
      <c r="C22" s="48" t="s">
        <v>81</v>
      </c>
      <c r="D22" s="46"/>
      <c r="E22" s="45"/>
      <c r="F22" s="46"/>
      <c r="G22" s="47"/>
    </row>
    <row r="23" spans="1:7">
      <c r="A23" s="58"/>
      <c r="C23" s="8" t="s">
        <v>167</v>
      </c>
    </row>
    <row r="24" spans="1:7">
      <c r="A24" s="58"/>
      <c r="B24" s="7">
        <v>7267</v>
      </c>
      <c r="C24" s="8" t="s">
        <v>99</v>
      </c>
      <c r="D24" s="9">
        <v>1584</v>
      </c>
      <c r="E24" s="10" t="s">
        <v>14</v>
      </c>
      <c r="F24" s="9">
        <v>0.44</v>
      </c>
      <c r="G24" s="11">
        <f>SUM(D24*F24)</f>
        <v>696.96</v>
      </c>
    </row>
    <row r="25" spans="1:7">
      <c r="A25" s="58"/>
      <c r="B25" s="7"/>
      <c r="C25" s="8" t="s">
        <v>98</v>
      </c>
      <c r="D25" s="9">
        <v>0.57599999999999996</v>
      </c>
      <c r="E25" s="10" t="s">
        <v>90</v>
      </c>
      <c r="F25" s="9"/>
      <c r="G25" s="11"/>
    </row>
    <row r="26" spans="1:7">
      <c r="A26" s="58"/>
      <c r="B26" s="7">
        <v>13284</v>
      </c>
      <c r="C26" t="s">
        <v>120</v>
      </c>
      <c r="D26" s="9">
        <v>105.56</v>
      </c>
      <c r="E26" s="10" t="s">
        <v>11</v>
      </c>
      <c r="F26" s="9">
        <v>0.39</v>
      </c>
      <c r="G26" s="11">
        <f t="shared" ref="G26:G28" si="1">SUM(D26*F26)</f>
        <v>41.168400000000005</v>
      </c>
    </row>
    <row r="27" spans="1:7">
      <c r="A27" s="58"/>
      <c r="B27" s="7">
        <v>1106</v>
      </c>
      <c r="C27" t="s">
        <v>96</v>
      </c>
      <c r="D27" s="9">
        <v>105.56</v>
      </c>
      <c r="E27" s="10" t="s">
        <v>11</v>
      </c>
      <c r="F27" s="9">
        <v>0.4</v>
      </c>
      <c r="G27" s="11">
        <f t="shared" si="1"/>
        <v>42.224000000000004</v>
      </c>
    </row>
    <row r="28" spans="1:7">
      <c r="A28" s="58"/>
      <c r="B28" s="7">
        <v>367</v>
      </c>
      <c r="C28" t="s">
        <v>97</v>
      </c>
      <c r="D28" s="9">
        <v>0.71</v>
      </c>
      <c r="E28" s="10" t="s">
        <v>90</v>
      </c>
      <c r="F28" s="9">
        <v>67</v>
      </c>
      <c r="G28" s="11">
        <f t="shared" si="1"/>
        <v>47.57</v>
      </c>
    </row>
    <row r="29" spans="1:7">
      <c r="A29" s="58"/>
      <c r="B29" s="7"/>
      <c r="C29" s="8" t="s">
        <v>165</v>
      </c>
      <c r="D29" s="9"/>
      <c r="E29" s="10"/>
      <c r="F29" s="9"/>
      <c r="G29" s="11"/>
    </row>
    <row r="30" spans="1:7">
      <c r="A30" s="58"/>
      <c r="B30" s="7">
        <v>10718</v>
      </c>
      <c r="C30" s="19" t="s">
        <v>84</v>
      </c>
      <c r="D30" s="9">
        <v>11.55</v>
      </c>
      <c r="E30" s="10" t="s">
        <v>14</v>
      </c>
      <c r="F30" s="9">
        <v>8.07</v>
      </c>
      <c r="G30" s="11">
        <f>SUM(D30*F30)</f>
        <v>93.208500000000015</v>
      </c>
    </row>
    <row r="31" spans="1:7">
      <c r="A31" s="58"/>
      <c r="B31" s="7">
        <v>5061</v>
      </c>
      <c r="C31" s="19" t="s">
        <v>94</v>
      </c>
      <c r="D31" s="9">
        <v>3.25</v>
      </c>
      <c r="E31" s="10" t="s">
        <v>11</v>
      </c>
      <c r="F31" s="9">
        <v>6.25</v>
      </c>
      <c r="G31" s="11">
        <f t="shared" ref="G31:G41" si="2">SUM(D31*F31)</f>
        <v>20.3125</v>
      </c>
    </row>
    <row r="32" spans="1:7">
      <c r="A32" s="58"/>
      <c r="B32" s="7">
        <v>3283</v>
      </c>
      <c r="C32" s="19" t="s">
        <v>103</v>
      </c>
      <c r="D32" s="9">
        <v>19.125</v>
      </c>
      <c r="E32" s="10" t="s">
        <v>8</v>
      </c>
      <c r="F32" s="9">
        <v>11.1</v>
      </c>
      <c r="G32" s="11">
        <f t="shared" si="2"/>
        <v>212.28749999999999</v>
      </c>
    </row>
    <row r="33" spans="1:7">
      <c r="A33" s="58"/>
      <c r="B33" s="7">
        <v>20247</v>
      </c>
      <c r="C33" s="19" t="s">
        <v>93</v>
      </c>
      <c r="D33" s="9">
        <v>4.82</v>
      </c>
      <c r="E33" s="10" t="s">
        <v>11</v>
      </c>
      <c r="F33" s="9">
        <v>6.61</v>
      </c>
      <c r="G33" s="11">
        <f t="shared" si="2"/>
        <v>31.860200000000003</v>
      </c>
    </row>
    <row r="34" spans="1:7">
      <c r="A34" s="58"/>
      <c r="B34" s="7"/>
      <c r="C34" s="19" t="s">
        <v>91</v>
      </c>
      <c r="D34" s="9"/>
      <c r="E34" s="10"/>
      <c r="F34" s="9"/>
      <c r="G34" s="11"/>
    </row>
    <row r="35" spans="1:7">
      <c r="A35" s="58"/>
      <c r="B35" s="7">
        <v>10566</v>
      </c>
      <c r="C35" s="19" t="s">
        <v>89</v>
      </c>
      <c r="D35" s="9">
        <v>14.85</v>
      </c>
      <c r="E35" s="10" t="s">
        <v>13</v>
      </c>
      <c r="F35" s="9">
        <v>5.85</v>
      </c>
      <c r="G35" s="11">
        <f t="shared" si="2"/>
        <v>86.872499999999988</v>
      </c>
    </row>
    <row r="36" spans="1:7">
      <c r="A36" s="58"/>
      <c r="B36" s="7">
        <v>1607</v>
      </c>
      <c r="C36" s="8" t="s">
        <v>134</v>
      </c>
      <c r="D36" s="9">
        <v>15.052</v>
      </c>
      <c r="E36" s="10" t="s">
        <v>76</v>
      </c>
      <c r="F36" s="9">
        <v>0.1</v>
      </c>
      <c r="G36" s="11">
        <f t="shared" si="2"/>
        <v>1.5052000000000001</v>
      </c>
    </row>
    <row r="37" spans="1:7">
      <c r="A37" s="58"/>
      <c r="B37" s="7">
        <v>4299</v>
      </c>
      <c r="C37" s="8" t="s">
        <v>135</v>
      </c>
      <c r="D37" s="9">
        <v>15.052</v>
      </c>
      <c r="E37" s="10" t="s">
        <v>76</v>
      </c>
      <c r="F37" s="9">
        <v>0.48</v>
      </c>
      <c r="G37" s="11">
        <f t="shared" si="2"/>
        <v>7.2249599999999994</v>
      </c>
    </row>
    <row r="38" spans="1:7">
      <c r="A38" s="58"/>
      <c r="B38" s="7">
        <v>7194</v>
      </c>
      <c r="C38" s="8" t="s">
        <v>166</v>
      </c>
      <c r="D38" s="9">
        <v>23</v>
      </c>
      <c r="E38" s="10" t="s">
        <v>76</v>
      </c>
      <c r="F38" s="9">
        <v>14.68</v>
      </c>
      <c r="G38" s="11">
        <f t="shared" si="2"/>
        <v>337.64</v>
      </c>
    </row>
    <row r="39" spans="1:7">
      <c r="A39" s="58"/>
      <c r="B39" s="7">
        <v>7219</v>
      </c>
      <c r="C39" s="19" t="s">
        <v>88</v>
      </c>
      <c r="D39" s="9">
        <v>0</v>
      </c>
      <c r="E39" s="10" t="s">
        <v>13</v>
      </c>
      <c r="F39" s="9">
        <v>28.7</v>
      </c>
      <c r="G39" s="11">
        <f t="shared" si="2"/>
        <v>0</v>
      </c>
    </row>
    <row r="40" spans="1:7">
      <c r="A40" s="58"/>
      <c r="B40" s="7">
        <v>6092</v>
      </c>
      <c r="C40" s="19" t="s">
        <v>87</v>
      </c>
      <c r="D40" s="9">
        <v>0.03</v>
      </c>
      <c r="E40" s="10" t="s">
        <v>8</v>
      </c>
      <c r="F40" s="9">
        <v>24.18</v>
      </c>
      <c r="G40" s="11">
        <f t="shared" si="2"/>
        <v>0.72539999999999993</v>
      </c>
    </row>
    <row r="41" spans="1:7">
      <c r="A41" s="58"/>
      <c r="B41" s="7">
        <v>11587</v>
      </c>
      <c r="C41" s="19" t="s">
        <v>92</v>
      </c>
      <c r="D41" s="9">
        <v>4.95</v>
      </c>
      <c r="E41" s="10" t="s">
        <v>8</v>
      </c>
      <c r="F41" s="9">
        <v>34</v>
      </c>
      <c r="G41" s="11">
        <f t="shared" si="2"/>
        <v>168.3</v>
      </c>
    </row>
    <row r="42" spans="1:7" ht="15.75" thickBot="1">
      <c r="A42" s="59"/>
      <c r="B42" s="14"/>
      <c r="C42" s="13"/>
      <c r="D42" s="15"/>
      <c r="E42" s="55"/>
      <c r="F42" s="49" t="s">
        <v>9</v>
      </c>
      <c r="G42" s="53">
        <f>SUM(G24:G41)</f>
        <v>1787.85916</v>
      </c>
    </row>
    <row r="43" spans="1:7" ht="16.5" thickBot="1">
      <c r="A43" s="57">
        <v>3</v>
      </c>
      <c r="B43" s="63"/>
      <c r="C43" s="48" t="s">
        <v>15</v>
      </c>
      <c r="D43" s="46"/>
      <c r="E43" s="45"/>
      <c r="F43" s="46"/>
      <c r="G43" s="47"/>
    </row>
    <row r="44" spans="1:7">
      <c r="A44" s="58"/>
      <c r="B44" s="7">
        <v>3438</v>
      </c>
      <c r="C44" s="8" t="s">
        <v>16</v>
      </c>
      <c r="D44" s="9">
        <v>4.08</v>
      </c>
      <c r="E44" s="10" t="s">
        <v>8</v>
      </c>
      <c r="F44" s="9">
        <v>237.6</v>
      </c>
      <c r="G44" s="11">
        <f t="shared" ref="G44" si="3">SUM(D44*F44)</f>
        <v>969.40800000000002</v>
      </c>
    </row>
    <row r="45" spans="1:7">
      <c r="A45" s="58"/>
      <c r="B45" s="7">
        <v>10554</v>
      </c>
      <c r="C45" s="19" t="s">
        <v>17</v>
      </c>
      <c r="D45" s="9">
        <v>2</v>
      </c>
      <c r="E45" s="10" t="s">
        <v>14</v>
      </c>
      <c r="F45" s="9">
        <v>50.44</v>
      </c>
      <c r="G45" s="11">
        <f t="shared" ref="G45:G47" si="4">SUM(D45*F45)</f>
        <v>100.88</v>
      </c>
    </row>
    <row r="46" spans="1:7" ht="22.5">
      <c r="A46" s="58"/>
      <c r="B46" s="86">
        <v>3090</v>
      </c>
      <c r="C46" s="87" t="s">
        <v>147</v>
      </c>
      <c r="D46" s="88">
        <v>2</v>
      </c>
      <c r="E46" s="91" t="s">
        <v>14</v>
      </c>
      <c r="F46" s="88">
        <v>23.85</v>
      </c>
      <c r="G46" s="23">
        <f t="shared" si="4"/>
        <v>47.7</v>
      </c>
    </row>
    <row r="47" spans="1:7">
      <c r="A47" s="58"/>
      <c r="B47" s="7">
        <v>20241</v>
      </c>
      <c r="C47" s="8" t="s">
        <v>20</v>
      </c>
      <c r="D47" s="9">
        <v>2</v>
      </c>
      <c r="E47" s="10" t="s">
        <v>6</v>
      </c>
      <c r="F47" s="9">
        <v>82.25</v>
      </c>
      <c r="G47" s="11">
        <f t="shared" si="4"/>
        <v>164.5</v>
      </c>
    </row>
    <row r="48" spans="1:7">
      <c r="A48" s="58"/>
      <c r="B48" s="7">
        <v>2425</v>
      </c>
      <c r="C48" s="8" t="s">
        <v>19</v>
      </c>
      <c r="D48" s="9">
        <v>6</v>
      </c>
      <c r="E48" s="10" t="s">
        <v>14</v>
      </c>
      <c r="F48" s="9">
        <v>5.38</v>
      </c>
      <c r="G48" s="11">
        <f t="shared" ref="G48:G49" si="5">SUM(D48*F48)</f>
        <v>32.28</v>
      </c>
    </row>
    <row r="49" spans="1:7">
      <c r="A49" s="96"/>
      <c r="B49" s="101">
        <v>72116</v>
      </c>
      <c r="C49" s="98" t="s">
        <v>75</v>
      </c>
      <c r="D49" s="9">
        <v>4.08</v>
      </c>
      <c r="E49" s="99" t="s">
        <v>8</v>
      </c>
      <c r="F49" s="100">
        <v>47.3</v>
      </c>
      <c r="G49" s="11">
        <f t="shared" si="5"/>
        <v>192.98399999999998</v>
      </c>
    </row>
    <row r="50" spans="1:7" ht="15.75" thickBot="1">
      <c r="A50" s="59"/>
      <c r="B50" s="14"/>
      <c r="C50" s="13"/>
      <c r="D50" s="15"/>
      <c r="E50" s="55"/>
      <c r="F50" s="49" t="s">
        <v>9</v>
      </c>
      <c r="G50" s="53">
        <f>SUM(G44:G49)</f>
        <v>1507.752</v>
      </c>
    </row>
    <row r="51" spans="1:7" ht="16.5" thickBot="1">
      <c r="A51" s="57">
        <v>4</v>
      </c>
      <c r="B51" s="63"/>
      <c r="C51" s="48" t="s">
        <v>24</v>
      </c>
      <c r="D51" s="46"/>
      <c r="E51" s="45"/>
      <c r="F51" s="64"/>
      <c r="G51" s="47"/>
    </row>
    <row r="52" spans="1:7">
      <c r="A52" s="58"/>
      <c r="B52" s="7"/>
      <c r="C52" s="8" t="s">
        <v>100</v>
      </c>
      <c r="D52" s="9">
        <v>0.48</v>
      </c>
      <c r="E52" s="10" t="s">
        <v>90</v>
      </c>
      <c r="F52" s="9"/>
      <c r="G52" s="11"/>
    </row>
    <row r="53" spans="1:7">
      <c r="A53" s="58"/>
      <c r="B53" s="7">
        <v>13284</v>
      </c>
      <c r="C53" t="s">
        <v>120</v>
      </c>
      <c r="D53" s="9">
        <v>87.36</v>
      </c>
      <c r="E53" s="10" t="s">
        <v>11</v>
      </c>
      <c r="F53" s="9">
        <v>0.39</v>
      </c>
      <c r="G53" s="11">
        <f t="shared" ref="G53:G55" si="6">SUM(D53*F53)</f>
        <v>34.070399999999999</v>
      </c>
    </row>
    <row r="54" spans="1:7">
      <c r="A54" s="58"/>
      <c r="B54" s="7">
        <v>1106</v>
      </c>
      <c r="C54" t="s">
        <v>96</v>
      </c>
      <c r="D54" s="9">
        <v>87.36</v>
      </c>
      <c r="E54" s="10" t="s">
        <v>11</v>
      </c>
      <c r="F54" s="9">
        <v>0.4</v>
      </c>
      <c r="G54" s="11">
        <f t="shared" si="6"/>
        <v>34.944000000000003</v>
      </c>
    </row>
    <row r="55" spans="1:7">
      <c r="A55" s="58"/>
      <c r="B55" s="7">
        <v>367</v>
      </c>
      <c r="C55" t="s">
        <v>97</v>
      </c>
      <c r="D55" s="9">
        <v>0.59</v>
      </c>
      <c r="E55" s="10" t="s">
        <v>90</v>
      </c>
      <c r="F55" s="9">
        <v>67</v>
      </c>
      <c r="G55" s="11">
        <f t="shared" si="6"/>
        <v>39.53</v>
      </c>
    </row>
    <row r="56" spans="1:7">
      <c r="A56" s="58"/>
      <c r="B56" s="7"/>
      <c r="C56" s="8"/>
      <c r="D56" s="18"/>
      <c r="E56" s="10"/>
      <c r="F56" s="9"/>
      <c r="G56" s="11"/>
    </row>
    <row r="57" spans="1:7">
      <c r="A57" s="58"/>
      <c r="B57" s="7">
        <v>5982</v>
      </c>
      <c r="C57" s="8" t="s">
        <v>169</v>
      </c>
      <c r="D57" s="18">
        <v>1.44</v>
      </c>
      <c r="E57" s="10" t="s">
        <v>90</v>
      </c>
      <c r="F57" s="9"/>
      <c r="G57" s="11"/>
    </row>
    <row r="58" spans="1:7">
      <c r="A58" s="58"/>
      <c r="B58" s="7">
        <v>13284</v>
      </c>
      <c r="C58" t="s">
        <v>95</v>
      </c>
      <c r="D58" s="18">
        <v>190</v>
      </c>
      <c r="E58" s="10" t="s">
        <v>11</v>
      </c>
      <c r="F58" s="9">
        <v>0.39</v>
      </c>
      <c r="G58" s="11">
        <f t="shared" ref="G58:G60" si="7">SUM(D58*F58)</f>
        <v>74.100000000000009</v>
      </c>
    </row>
    <row r="59" spans="1:7">
      <c r="A59" s="58"/>
      <c r="B59" s="7">
        <v>1106</v>
      </c>
      <c r="C59" t="s">
        <v>96</v>
      </c>
      <c r="D59" s="18">
        <v>190</v>
      </c>
      <c r="E59" s="10" t="s">
        <v>11</v>
      </c>
      <c r="F59" s="9">
        <v>0.4</v>
      </c>
      <c r="G59" s="11">
        <f t="shared" si="7"/>
        <v>76</v>
      </c>
    </row>
    <row r="60" spans="1:7">
      <c r="A60" s="58"/>
      <c r="B60" s="7">
        <v>367</v>
      </c>
      <c r="C60" t="s">
        <v>97</v>
      </c>
      <c r="D60" s="18">
        <v>1.76</v>
      </c>
      <c r="E60" s="10" t="s">
        <v>90</v>
      </c>
      <c r="F60" s="9">
        <v>67</v>
      </c>
      <c r="G60" s="11">
        <f t="shared" si="7"/>
        <v>117.92</v>
      </c>
    </row>
    <row r="61" spans="1:7">
      <c r="A61" s="58"/>
      <c r="B61" s="7"/>
      <c r="C61" s="8"/>
      <c r="D61" s="9"/>
      <c r="E61" s="10"/>
      <c r="F61" s="9"/>
      <c r="G61" s="11"/>
    </row>
    <row r="62" spans="1:7" ht="15.75" thickBot="1">
      <c r="A62" s="59"/>
      <c r="B62" s="14"/>
      <c r="C62" s="13"/>
      <c r="D62" s="15"/>
      <c r="E62" s="55"/>
      <c r="F62" s="49" t="s">
        <v>9</v>
      </c>
      <c r="G62" s="53">
        <f>SUM(G53:G60)</f>
        <v>376.56440000000003</v>
      </c>
    </row>
    <row r="63" spans="1:7" ht="16.5" thickBot="1">
      <c r="A63" s="57">
        <v>5</v>
      </c>
      <c r="B63" s="63"/>
      <c r="C63" s="48" t="s">
        <v>25</v>
      </c>
      <c r="D63" s="46"/>
      <c r="E63" s="45"/>
      <c r="F63" s="64"/>
      <c r="G63" s="47"/>
    </row>
    <row r="64" spans="1:7">
      <c r="A64" s="58"/>
      <c r="B64" s="7">
        <v>7288</v>
      </c>
      <c r="C64" s="19" t="s">
        <v>171</v>
      </c>
      <c r="D64" s="18">
        <v>16.8</v>
      </c>
      <c r="E64" s="7" t="s">
        <v>128</v>
      </c>
      <c r="F64" s="18">
        <v>18.43</v>
      </c>
      <c r="G64" s="11">
        <f>SUM(D64*F64)</f>
        <v>309.62400000000002</v>
      </c>
    </row>
    <row r="65" spans="1:7">
      <c r="A65" s="60"/>
      <c r="B65" s="20">
        <v>7345</v>
      </c>
      <c r="C65" s="6" t="s">
        <v>172</v>
      </c>
      <c r="D65" s="18">
        <v>8.16</v>
      </c>
      <c r="E65" s="20" t="s">
        <v>128</v>
      </c>
      <c r="F65" s="18">
        <v>12.64</v>
      </c>
      <c r="G65" s="11">
        <f>SUM(D65*F65)</f>
        <v>103.14240000000001</v>
      </c>
    </row>
    <row r="66" spans="1:7" ht="15.75" thickBot="1">
      <c r="A66" s="59"/>
      <c r="B66" s="14"/>
      <c r="C66" s="13"/>
      <c r="D66" s="15"/>
      <c r="E66" s="55"/>
      <c r="F66" s="49" t="s">
        <v>9</v>
      </c>
      <c r="G66" s="53">
        <f>SUM(G64:G65)</f>
        <v>412.76640000000003</v>
      </c>
    </row>
    <row r="67" spans="1:7" ht="16.5" thickBot="1">
      <c r="A67" s="57">
        <v>6</v>
      </c>
      <c r="B67" s="63"/>
      <c r="C67" s="48" t="s">
        <v>82</v>
      </c>
      <c r="D67" s="46"/>
      <c r="E67" s="45"/>
      <c r="F67" s="64"/>
      <c r="G67" s="47"/>
    </row>
    <row r="68" spans="1:7">
      <c r="A68" s="60"/>
      <c r="B68" s="20"/>
      <c r="C68" s="6" t="s">
        <v>170</v>
      </c>
      <c r="D68" s="18">
        <v>2.4</v>
      </c>
      <c r="E68" s="20" t="s">
        <v>90</v>
      </c>
      <c r="F68" s="18"/>
      <c r="G68" s="11"/>
    </row>
    <row r="69" spans="1:7">
      <c r="A69" s="60"/>
      <c r="B69" s="7">
        <v>10511</v>
      </c>
      <c r="C69" s="8" t="s">
        <v>131</v>
      </c>
      <c r="D69" s="18">
        <v>333.93</v>
      </c>
      <c r="E69" s="10" t="s">
        <v>11</v>
      </c>
      <c r="F69" s="9">
        <v>0.43</v>
      </c>
      <c r="G69" s="11">
        <f>SUM(D69*F69)</f>
        <v>143.5899</v>
      </c>
    </row>
    <row r="70" spans="1:7">
      <c r="A70" s="60"/>
      <c r="B70" s="7">
        <v>370</v>
      </c>
      <c r="C70" s="8" t="s">
        <v>101</v>
      </c>
      <c r="D70" s="18">
        <v>1.92</v>
      </c>
      <c r="E70" s="10" t="s">
        <v>10</v>
      </c>
      <c r="F70" s="9">
        <v>71</v>
      </c>
      <c r="G70" s="11">
        <f t="shared" ref="G70:G71" si="8">SUM(D70*F70)</f>
        <v>136.32</v>
      </c>
    </row>
    <row r="71" spans="1:7">
      <c r="A71" s="60"/>
      <c r="B71" s="7">
        <v>4718</v>
      </c>
      <c r="C71" s="8" t="s">
        <v>102</v>
      </c>
      <c r="D71" s="18">
        <v>1.92</v>
      </c>
      <c r="E71" s="10" t="s">
        <v>10</v>
      </c>
      <c r="F71" s="9">
        <v>75.78</v>
      </c>
      <c r="G71" s="11">
        <f t="shared" si="8"/>
        <v>145.49760000000001</v>
      </c>
    </row>
    <row r="72" spans="1:7">
      <c r="A72" s="59"/>
      <c r="B72" s="14"/>
      <c r="C72" s="13"/>
      <c r="D72" s="21"/>
      <c r="E72" s="55"/>
      <c r="F72" s="49" t="s">
        <v>9</v>
      </c>
      <c r="G72" s="53">
        <f>SUM(G69:G71)</f>
        <v>425.40750000000003</v>
      </c>
    </row>
    <row r="73" spans="1:7">
      <c r="A73" s="61"/>
      <c r="B73" s="14"/>
      <c r="C73" s="13"/>
      <c r="D73" s="13"/>
      <c r="E73" s="30"/>
      <c r="F73" s="38"/>
      <c r="G73" s="39"/>
    </row>
    <row r="74" spans="1:7" ht="15.75" thickBot="1">
      <c r="A74" s="62"/>
      <c r="B74" s="14"/>
      <c r="C74" s="13"/>
      <c r="D74" s="13"/>
      <c r="E74" s="30"/>
      <c r="F74" s="38"/>
      <c r="G74" s="39"/>
    </row>
    <row r="75" spans="1:7" ht="16.5" thickBot="1">
      <c r="A75" s="67"/>
      <c r="B75" s="68"/>
      <c r="C75" s="43"/>
      <c r="D75" s="46"/>
      <c r="E75" s="93" t="s">
        <v>71</v>
      </c>
      <c r="F75" s="104">
        <f>SUM(G21+G42+G50+G62+G66+G72)</f>
        <v>4866.407400000001</v>
      </c>
      <c r="G75" s="105"/>
    </row>
    <row r="76" spans="1:7">
      <c r="A76" s="41" t="s">
        <v>78</v>
      </c>
      <c r="B76" s="40"/>
      <c r="C76" s="40"/>
      <c r="E76" s="24"/>
    </row>
    <row r="77" spans="1:7" ht="15.75" thickBot="1">
      <c r="A77" s="106" t="s">
        <v>79</v>
      </c>
      <c r="B77" s="106"/>
      <c r="C77" s="106"/>
      <c r="D77" s="106"/>
      <c r="E77" s="106"/>
    </row>
    <row r="78" spans="1:7">
      <c r="A78" s="25"/>
      <c r="B78" s="27"/>
      <c r="C78" s="26"/>
      <c r="D78" s="26"/>
      <c r="E78" s="28"/>
      <c r="F78" s="26"/>
      <c r="G78" s="29"/>
    </row>
    <row r="79" spans="1:7">
      <c r="A79" s="12"/>
      <c r="B79" s="14"/>
      <c r="C79" s="13"/>
      <c r="D79" s="13"/>
      <c r="E79" s="30"/>
      <c r="F79" s="13"/>
      <c r="G79" s="31"/>
    </row>
    <row r="80" spans="1:7">
      <c r="A80" s="12"/>
      <c r="B80" s="14"/>
      <c r="C80" s="13"/>
      <c r="D80" s="13"/>
      <c r="E80" s="30"/>
      <c r="F80" s="13"/>
      <c r="G80" s="31"/>
    </row>
    <row r="81" spans="1:7">
      <c r="A81" s="12"/>
      <c r="B81" s="32" t="s">
        <v>206</v>
      </c>
      <c r="C81" s="13"/>
      <c r="D81" s="13" t="s">
        <v>73</v>
      </c>
      <c r="E81" s="30"/>
      <c r="F81" s="13"/>
      <c r="G81" s="31"/>
    </row>
    <row r="82" spans="1:7">
      <c r="A82" s="12"/>
      <c r="B82" s="14"/>
      <c r="C82" s="13"/>
      <c r="D82" s="13" t="s">
        <v>74</v>
      </c>
      <c r="E82" s="30"/>
      <c r="F82" s="13"/>
      <c r="G82" s="31"/>
    </row>
    <row r="83" spans="1:7" ht="15.75" thickBot="1">
      <c r="A83" s="33"/>
      <c r="B83" s="35"/>
      <c r="C83" s="34"/>
      <c r="D83" s="34"/>
      <c r="E83" s="36"/>
      <c r="F83" s="34"/>
      <c r="G83" s="37"/>
    </row>
  </sheetData>
  <mergeCells count="2">
    <mergeCell ref="F75:G75"/>
    <mergeCell ref="A77:E77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JULIANA RIBEIRO</vt:lpstr>
      <vt:lpstr>HENRIQUE HERSING</vt:lpstr>
      <vt:lpstr>ANTONINHO MACHADO</vt:lpstr>
      <vt:lpstr>JOÃO DE PAULA</vt:lpstr>
      <vt:lpstr>CASSIANO CÓRDOVA</vt:lpstr>
      <vt:lpstr>ELOAR PESSOA</vt:lpstr>
      <vt:lpstr>ARILTO RIBEIRO</vt:lpstr>
      <vt:lpstr>MARIA SCHMULLER</vt:lpstr>
      <vt:lpstr>CARLOS TARUHM</vt:lpstr>
      <vt:lpstr>PATRICIA RIBEIRO</vt:lpstr>
      <vt:lpstr>ARISTEU DE JESUS</vt:lpstr>
      <vt:lpstr>SANDRA FELIPE</vt:lpstr>
      <vt:lpstr>MAGDA SOUZA</vt:lpstr>
      <vt:lpstr>MARIO RIBEIRO</vt:lpstr>
      <vt:lpstr>MARIA DOS SANTOS</vt:lpstr>
      <vt:lpstr>MARCIA DOS SANTOS</vt:lpstr>
      <vt:lpstr>NADIR SANTOS</vt:lpstr>
      <vt:lpstr>GRISSELI DOS SANTOS</vt:lpstr>
      <vt:lpstr>JULIANO ANDRADE</vt:lpstr>
      <vt:lpstr>ADERBAL VARGAS</vt:lpstr>
      <vt:lpstr>ALICE RAMOS</vt:lpstr>
      <vt:lpstr>DANDARA MEDEIROS</vt:lpstr>
      <vt:lpstr>MANUEL PADILHA</vt:lpstr>
      <vt:lpstr>LOURDES PADILHA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Licitação_03</cp:lastModifiedBy>
  <cp:lastPrinted>2013-12-19T16:53:35Z</cp:lastPrinted>
  <dcterms:created xsi:type="dcterms:W3CDTF">2013-10-11T09:14:22Z</dcterms:created>
  <dcterms:modified xsi:type="dcterms:W3CDTF">2014-03-17T11:12:48Z</dcterms:modified>
</cp:coreProperties>
</file>