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herme\Documents\Prefeitura Bocaina do Sul\2014;2015\Creche  do Bolinha\"/>
    </mc:Choice>
  </mc:AlternateContent>
  <bookViews>
    <workbookView xWindow="0" yWindow="0" windowWidth="20490" windowHeight="7755"/>
  </bookViews>
  <sheets>
    <sheet name="Orçamento Creche Bolinha" sheetId="5" r:id="rId1"/>
    <sheet name="Cronograma" sheetId="6" r:id="rId2"/>
  </sheets>
  <definedNames>
    <definedName name="_xlnm.Print_Area" localSheetId="0">'Orçamento Creche Bolinha'!$A$1:$N$147</definedName>
  </definedNames>
  <calcPr calcId="152511"/>
</workbook>
</file>

<file path=xl/calcChain.xml><?xml version="1.0" encoding="utf-8"?>
<calcChain xmlns="http://schemas.openxmlformats.org/spreadsheetml/2006/main">
  <c r="E22" i="6" l="1"/>
  <c r="H19" i="6"/>
  <c r="H18" i="6"/>
  <c r="H17" i="6"/>
  <c r="H16" i="6"/>
  <c r="H15" i="6"/>
  <c r="H14" i="6"/>
  <c r="H13" i="6"/>
  <c r="H12" i="6"/>
  <c r="H11" i="6"/>
  <c r="H10" i="6"/>
  <c r="H9" i="6"/>
  <c r="H8" i="6"/>
  <c r="D8" i="6"/>
  <c r="F8" i="6" s="1"/>
  <c r="D9" i="6"/>
  <c r="F9" i="6"/>
  <c r="D10" i="6"/>
  <c r="F10" i="6" s="1"/>
  <c r="D11" i="6"/>
  <c r="E11" i="6" s="1"/>
  <c r="D12" i="6"/>
  <c r="E12" i="6" s="1"/>
  <c r="D13" i="6"/>
  <c r="F13" i="6"/>
  <c r="D14" i="6"/>
  <c r="F14" i="6" s="1"/>
  <c r="D15" i="6"/>
  <c r="E15" i="6" s="1"/>
  <c r="D16" i="6"/>
  <c r="F16" i="6" s="1"/>
  <c r="D17" i="6"/>
  <c r="F17" i="6"/>
  <c r="D18" i="6"/>
  <c r="F18" i="6" s="1"/>
  <c r="E20" i="6"/>
  <c r="D19" i="6"/>
  <c r="E19" i="6" s="1"/>
  <c r="E14" i="6" l="1"/>
  <c r="F12" i="6"/>
  <c r="E10" i="6"/>
  <c r="E8" i="6"/>
  <c r="E18" i="6"/>
  <c r="E16" i="6"/>
  <c r="E17" i="6"/>
  <c r="E13" i="6"/>
  <c r="E9" i="6"/>
  <c r="F15" i="6"/>
  <c r="F11" i="6"/>
  <c r="F19" i="6"/>
  <c r="F20" i="6"/>
  <c r="H20" i="6" s="1"/>
  <c r="J36" i="5"/>
  <c r="J77" i="5"/>
  <c r="J55" i="5"/>
  <c r="J40" i="5"/>
  <c r="F22" i="6" l="1"/>
  <c r="J60" i="5"/>
  <c r="H22" i="6" l="1"/>
  <c r="H24" i="6"/>
  <c r="J59" i="5"/>
  <c r="J61" i="5" s="1"/>
  <c r="J68" i="5" l="1"/>
  <c r="J65" i="5"/>
  <c r="J75" i="5" l="1"/>
  <c r="J76" i="5"/>
  <c r="J78" i="5" l="1"/>
  <c r="J14" i="5"/>
  <c r="J80" i="5" l="1"/>
  <c r="J81" i="5" s="1"/>
  <c r="J72" i="5"/>
  <c r="J73" i="5" s="1"/>
  <c r="J69" i="5"/>
  <c r="J67" i="5"/>
  <c r="J66" i="5"/>
  <c r="J64" i="5"/>
  <c r="J63" i="5"/>
  <c r="J70" i="5"/>
  <c r="J56" i="5"/>
  <c r="J54" i="5"/>
  <c r="J53" i="5"/>
  <c r="J50" i="5"/>
  <c r="J49" i="5"/>
  <c r="J46" i="5"/>
  <c r="J45" i="5"/>
  <c r="J42" i="5"/>
  <c r="J41" i="5"/>
  <c r="J39" i="5"/>
  <c r="J38" i="5"/>
  <c r="J37" i="5"/>
  <c r="J33" i="5"/>
  <c r="J32" i="5"/>
  <c r="J31" i="5"/>
  <c r="J30" i="5"/>
  <c r="J27" i="5"/>
  <c r="J26" i="5"/>
  <c r="J25" i="5"/>
  <c r="J24" i="5"/>
  <c r="J23" i="5"/>
  <c r="J22" i="5"/>
  <c r="J19" i="5"/>
  <c r="J18" i="5"/>
  <c r="J20" i="5" s="1"/>
  <c r="J15" i="5"/>
  <c r="J16" i="5" s="1"/>
  <c r="J47" i="5" l="1"/>
  <c r="J83" i="5" s="1"/>
  <c r="J43" i="5"/>
  <c r="J34" i="5"/>
  <c r="J57" i="5"/>
  <c r="J28" i="5"/>
  <c r="J51" i="5"/>
</calcChain>
</file>

<file path=xl/sharedStrings.xml><?xml version="1.0" encoding="utf-8"?>
<sst xmlns="http://schemas.openxmlformats.org/spreadsheetml/2006/main" count="222" uniqueCount="144">
  <si>
    <t>Item</t>
  </si>
  <si>
    <t>Serviço</t>
  </si>
  <si>
    <t>UNID</t>
  </si>
  <si>
    <t>QNT</t>
  </si>
  <si>
    <t>Serviços Iniciais</t>
  </si>
  <si>
    <t>Placa de Obra em chapa de aço galvanizado</t>
  </si>
  <si>
    <t>m²</t>
  </si>
  <si>
    <t>TOTAL DA ETAPA</t>
  </si>
  <si>
    <t>02.01</t>
  </si>
  <si>
    <t>02.02</t>
  </si>
  <si>
    <t>Movimento de Terra</t>
  </si>
  <si>
    <t>m³</t>
  </si>
  <si>
    <t>Locação de Obra</t>
  </si>
  <si>
    <t>03.01</t>
  </si>
  <si>
    <t>03.02</t>
  </si>
  <si>
    <t>03.03</t>
  </si>
  <si>
    <t>03.04</t>
  </si>
  <si>
    <t>03.05</t>
  </si>
  <si>
    <t>03.06</t>
  </si>
  <si>
    <t>Concreto FCK 20 Mpa p/ Contra-Piso e =7 cm</t>
  </si>
  <si>
    <t>Forma chapa de madeira compensada resinada 1x10 x 2,20 esp 12 mm</t>
  </si>
  <si>
    <t>Armação aço CA- 60 diam 3,4mm à 6,0mm</t>
  </si>
  <si>
    <t>Armação aço CA- 50 diam 6,3mm à 12,5mm</t>
  </si>
  <si>
    <t>Kg</t>
  </si>
  <si>
    <t>04.01</t>
  </si>
  <si>
    <t>04.04</t>
  </si>
  <si>
    <t>m</t>
  </si>
  <si>
    <t>05.01</t>
  </si>
  <si>
    <t>05.02</t>
  </si>
  <si>
    <t>05.03</t>
  </si>
  <si>
    <t>05.04</t>
  </si>
  <si>
    <t>05.05</t>
  </si>
  <si>
    <t>05.06</t>
  </si>
  <si>
    <t>05.07</t>
  </si>
  <si>
    <t>Paredes e Revestimentos</t>
  </si>
  <si>
    <t>Alvenaria tij. 6 furos 15 cm</t>
  </si>
  <si>
    <t>Chapisco p/ reboco</t>
  </si>
  <si>
    <t>Reboco</t>
  </si>
  <si>
    <t>Rodape ceramico 7,0 cm com argamassa colante</t>
  </si>
  <si>
    <t>07.01</t>
  </si>
  <si>
    <t>08.01</t>
  </si>
  <si>
    <t>08.02</t>
  </si>
  <si>
    <t>08.03</t>
  </si>
  <si>
    <t>08.04</t>
  </si>
  <si>
    <t>Coberturas e Proteções</t>
  </si>
  <si>
    <t>Estrutura de madeira para cobertura</t>
  </si>
  <si>
    <t>09.01</t>
  </si>
  <si>
    <t>Instalação Hidro- sanitária</t>
  </si>
  <si>
    <t>10.01</t>
  </si>
  <si>
    <t>10.02</t>
  </si>
  <si>
    <t>10.03</t>
  </si>
  <si>
    <t>10.04</t>
  </si>
  <si>
    <t>10.05</t>
  </si>
  <si>
    <t>10.06</t>
  </si>
  <si>
    <t>10.07</t>
  </si>
  <si>
    <t>11.01</t>
  </si>
  <si>
    <t>12.01</t>
  </si>
  <si>
    <t>12.02</t>
  </si>
  <si>
    <t>Complementação da obra</t>
  </si>
  <si>
    <t>Limpeza da Obra</t>
  </si>
  <si>
    <t>Valor Unitário (Material e Mão de Obra)</t>
  </si>
  <si>
    <t>Prevenção Incendio e Sinalização Emergência</t>
  </si>
  <si>
    <t>Pinturas</t>
  </si>
  <si>
    <t>Aberturas</t>
  </si>
  <si>
    <t>Eletroduto de PVC flexível corrugado DN 25mm (1")</t>
  </si>
  <si>
    <t>Cabo de cobre isolado PVC 450/750V - 2,5mm² - resistente a chama</t>
  </si>
  <si>
    <t>Disjuntor termomagnético monopolar 10 a 30A - 240V</t>
  </si>
  <si>
    <t>Interruptor simples de embutir 10A/250V, 1 teclas com placa</t>
  </si>
  <si>
    <t>Luminária tipo calha de sobrepor, com reator de partida rápida</t>
  </si>
  <si>
    <t>Codigo sinapi</t>
  </si>
  <si>
    <t>Escavação Manual até 0,50m</t>
  </si>
  <si>
    <t>74209/001</t>
  </si>
  <si>
    <t>Reaterro Manual com apiloamento mecanico</t>
  </si>
  <si>
    <t>73992/001</t>
  </si>
  <si>
    <t>Impermeabilização de estruturas enterradas</t>
  </si>
  <si>
    <t>73972/001</t>
  </si>
  <si>
    <t>Concreto  em Fundações FCK 25 Mpa</t>
  </si>
  <si>
    <t>73972/002</t>
  </si>
  <si>
    <t>73942/002</t>
  </si>
  <si>
    <t>74254/002</t>
  </si>
  <si>
    <t>concreto fck 25 Mpa</t>
  </si>
  <si>
    <t>Piso regularização 2cm</t>
  </si>
  <si>
    <t>74067/002</t>
  </si>
  <si>
    <t>Janela de aluminio De Correr, Inclusive Vidro</t>
  </si>
  <si>
    <t>tubo 25mm</t>
  </si>
  <si>
    <t>Joelho 25mm</t>
  </si>
  <si>
    <t>Tubo rigido 40mm esgoto primario</t>
  </si>
  <si>
    <t>Aplicação de selador acrilico</t>
  </si>
  <si>
    <t>Tomada dupla de embutir</t>
  </si>
  <si>
    <t>73953/006</t>
  </si>
  <si>
    <t>73860/008</t>
  </si>
  <si>
    <t>74130/001</t>
  </si>
  <si>
    <t>Extintor de incêndio PQS 4 KG</t>
  </si>
  <si>
    <t xml:space="preserve">Infra Estrutura </t>
  </si>
  <si>
    <t xml:space="preserve">Piso ceramico antiderrapante PEI-4/Argamassa </t>
  </si>
  <si>
    <t>Pavimentações</t>
  </si>
  <si>
    <t>06.01</t>
  </si>
  <si>
    <t>06.02</t>
  </si>
  <si>
    <t>07.02</t>
  </si>
  <si>
    <t>Intalação Elétrica</t>
  </si>
  <si>
    <t>Supra Estrutura</t>
  </si>
  <si>
    <t>Cabo de cobre isolado PVC 450/750V - 6,0mm² - resistente a chama</t>
  </si>
  <si>
    <t>04.02</t>
  </si>
  <si>
    <t>04.03</t>
  </si>
  <si>
    <t>Tubo PVC rigido 100mm Pluvial e esgoto</t>
  </si>
  <si>
    <t>73860/010</t>
  </si>
  <si>
    <t>Valor Total  Material e Mão De Obra</t>
  </si>
  <si>
    <t>09.02</t>
  </si>
  <si>
    <t>Cobertura c/ telha ceramica</t>
  </si>
  <si>
    <t>12.03</t>
  </si>
  <si>
    <t>Pintura esmalte sintetico</t>
  </si>
  <si>
    <t>Porta de madeira completa 0,8x2,10m</t>
  </si>
  <si>
    <t>73931/003</t>
  </si>
  <si>
    <t>73938/001</t>
  </si>
  <si>
    <t>Execução de passeio / calçada</t>
  </si>
  <si>
    <t>Lastro de brita nº1</t>
  </si>
  <si>
    <t>74164/004</t>
  </si>
  <si>
    <t>73892/001</t>
  </si>
  <si>
    <t>74065/003</t>
  </si>
  <si>
    <t>73899/002</t>
  </si>
  <si>
    <t>Demolição de alvenaria s/reaproveitamento</t>
  </si>
  <si>
    <t>13.01</t>
  </si>
  <si>
    <t>Forma p/ pilares, vigas, chapa de madeira compensada resinada 1x10x2,20 esp 12 mm</t>
  </si>
  <si>
    <t>Pintura acrilica int. e ext. ampliação e externa 100% creche</t>
  </si>
  <si>
    <t xml:space="preserve">TOTAL GERAL + BDI = 23,00% </t>
  </si>
  <si>
    <t>PREFEITURA MUNICIPAL DE BOCAINA DO SUL</t>
  </si>
  <si>
    <t>Obra: AMPLIAÇÃO CRECHE DO BOLINHA</t>
  </si>
  <si>
    <t>Endereço: Rua Valdevino Faria do Amarante</t>
  </si>
  <si>
    <t xml:space="preserve">Planilha Orçamentária </t>
  </si>
  <si>
    <t>Preço base: Sinapi Agosto/2015</t>
  </si>
  <si>
    <t>GUILHERME SUBTIL ARRUDA</t>
  </si>
  <si>
    <t>Engº Civil CREA 129275-9</t>
  </si>
  <si>
    <t>LUIZ CARLOS SCHMULER</t>
  </si>
  <si>
    <t>Prefeito</t>
  </si>
  <si>
    <r>
      <t xml:space="preserve">DATA: </t>
    </r>
    <r>
      <rPr>
        <sz val="10"/>
        <color indexed="8"/>
        <rFont val="Arial"/>
        <family val="2"/>
      </rPr>
      <t>  04/12/2015</t>
    </r>
  </si>
  <si>
    <t xml:space="preserve">CRONOGRAMA FÍSICO FINANCEIRO </t>
  </si>
  <si>
    <t>%</t>
  </si>
  <si>
    <t>MÊS 1</t>
  </si>
  <si>
    <t>Total Geral</t>
  </si>
  <si>
    <r>
      <rPr>
        <b/>
        <sz val="10"/>
        <rFont val="Arial"/>
        <family val="2"/>
      </rPr>
      <t>DATA:</t>
    </r>
    <r>
      <rPr>
        <sz val="10"/>
        <rFont val="Arial"/>
        <family val="2"/>
      </rPr>
      <t xml:space="preserve"> 04/12/2015</t>
    </r>
  </si>
  <si>
    <t>Total do Item c/ BDI 23,0%</t>
  </si>
  <si>
    <t>Total do Etapa</t>
  </si>
  <si>
    <t xml:space="preserve">TOTAL GERAL + BDI 23,0% </t>
  </si>
  <si>
    <t xml:space="preserve"> PREFEITURA DE BOCAINA DO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</si>
</sst>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&quot;R$&quot;\ * #,##0.00_-;\-&quot;R$&quot;\ * #,##0.00_-;_-&quot;R$&quot;\ * &quot;-&quot;??_-;_-@_-"/>
    <numFmt numFmtId="165" formatCode="_-* #,##0.00_-;\-* #,##0.00_-;_-* &quot;-&quot;??_-;_-@_-"/>
    <numFmt numFmtId="166" formatCode="&quot;R$&quot;\ 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11"/>
      <color rgb="FFFF0000"/>
      <name val="Arial"/>
      <family val="2"/>
    </font>
    <font>
      <b/>
      <sz val="14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sz val="8"/>
      <color rgb="FFFF0000"/>
      <name val="Arial Narrow"/>
      <family val="2"/>
    </font>
    <font>
      <sz val="9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4">
    <xf numFmtId="0" fontId="0" fillId="0" borderId="0" xfId="0"/>
    <xf numFmtId="0" fontId="0" fillId="0" borderId="0" xfId="0"/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0" fontId="3" fillId="0" borderId="0" xfId="0" applyFont="1" applyBorder="1" applyAlignment="1"/>
    <xf numFmtId="0" fontId="3" fillId="0" borderId="0" xfId="0" applyFont="1"/>
    <xf numFmtId="0" fontId="0" fillId="2" borderId="0" xfId="0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2" fontId="0" fillId="0" borderId="0" xfId="0" applyNumberFormat="1" applyBorder="1"/>
    <xf numFmtId="4" fontId="0" fillId="0" borderId="0" xfId="0" applyNumberFormat="1" applyBorder="1"/>
    <xf numFmtId="2" fontId="2" fillId="0" borderId="0" xfId="0" applyNumberFormat="1" applyFont="1" applyBorder="1"/>
    <xf numFmtId="165" fontId="0" fillId="0" borderId="0" xfId="0" applyNumberFormat="1" applyBorder="1"/>
    <xf numFmtId="2" fontId="0" fillId="0" borderId="0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 applyAlignment="1"/>
    <xf numFmtId="0" fontId="0" fillId="0" borderId="0" xfId="0" applyAlignment="1">
      <alignment horizontal="right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2" fontId="11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2" fontId="11" fillId="0" borderId="1" xfId="0" applyNumberFormat="1" applyFont="1" applyBorder="1" applyAlignment="1">
      <alignment horizontal="right" vertical="center"/>
    </xf>
    <xf numFmtId="2" fontId="11" fillId="0" borderId="5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right"/>
    </xf>
    <xf numFmtId="0" fontId="11" fillId="0" borderId="5" xfId="0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right"/>
    </xf>
    <xf numFmtId="2" fontId="11" fillId="0" borderId="5" xfId="0" applyNumberFormat="1" applyFont="1" applyBorder="1" applyAlignment="1">
      <alignment horizontal="center"/>
    </xf>
    <xf numFmtId="2" fontId="11" fillId="0" borderId="1" xfId="1" applyNumberFormat="1" applyFont="1" applyBorder="1" applyAlignment="1">
      <alignment horizontal="right"/>
    </xf>
    <xf numFmtId="0" fontId="12" fillId="0" borderId="1" xfId="0" applyFont="1" applyBorder="1" applyAlignment="1">
      <alignment horizontal="right" vertical="center"/>
    </xf>
    <xf numFmtId="2" fontId="12" fillId="0" borderId="1" xfId="0" applyNumberFormat="1" applyFont="1" applyBorder="1" applyAlignment="1">
      <alignment horizontal="right" vertical="center"/>
    </xf>
    <xf numFmtId="2" fontId="12" fillId="0" borderId="5" xfId="0" applyNumberFormat="1" applyFont="1" applyBorder="1" applyAlignment="1">
      <alignment horizontal="center" vertical="center"/>
    </xf>
    <xf numFmtId="2" fontId="11" fillId="0" borderId="1" xfId="1" applyNumberFormat="1" applyFont="1" applyBorder="1" applyAlignment="1">
      <alignment horizontal="right" vertical="center"/>
    </xf>
    <xf numFmtId="2" fontId="12" fillId="0" borderId="1" xfId="1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/>
    </xf>
    <xf numFmtId="0" fontId="0" fillId="0" borderId="6" xfId="0" applyBorder="1" applyAlignment="1">
      <alignment horizontal="right"/>
    </xf>
    <xf numFmtId="2" fontId="2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0" fontId="2" fillId="0" borderId="0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2" fontId="9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5" fillId="0" borderId="6" xfId="0" applyFont="1" applyBorder="1" applyAlignment="1">
      <alignment horizontal="right"/>
    </xf>
    <xf numFmtId="43" fontId="6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11" fillId="0" borderId="5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0" fillId="0" borderId="10" xfId="0" applyBorder="1" applyAlignment="1"/>
    <xf numFmtId="2" fontId="0" fillId="0" borderId="10" xfId="0" applyNumberFormat="1" applyBorder="1" applyAlignment="1"/>
    <xf numFmtId="0" fontId="0" fillId="2" borderId="10" xfId="0" applyFill="1" applyBorder="1" applyAlignment="1">
      <alignment horizontal="center"/>
    </xf>
    <xf numFmtId="164" fontId="10" fillId="0" borderId="15" xfId="3" applyNumberFormat="1" applyFont="1" applyBorder="1"/>
    <xf numFmtId="0" fontId="0" fillId="0" borderId="6" xfId="0" applyBorder="1"/>
    <xf numFmtId="0" fontId="0" fillId="0" borderId="16" xfId="0" applyBorder="1" applyAlignment="1">
      <alignment horizontal="center"/>
    </xf>
    <xf numFmtId="0" fontId="15" fillId="0" borderId="6" xfId="2" applyFont="1" applyFill="1" applyBorder="1" applyAlignment="1">
      <alignment horizontal="left" vertical="center"/>
    </xf>
    <xf numFmtId="0" fontId="0" fillId="2" borderId="16" xfId="0" applyFill="1" applyBorder="1" applyAlignment="1"/>
    <xf numFmtId="0" fontId="3" fillId="0" borderId="14" xfId="0" applyFont="1" applyBorder="1" applyAlignment="1"/>
    <xf numFmtId="0" fontId="0" fillId="2" borderId="15" xfId="0" applyFill="1" applyBorder="1" applyAlignment="1"/>
    <xf numFmtId="0" fontId="11" fillId="0" borderId="5" xfId="0" applyFont="1" applyBorder="1" applyAlignment="1">
      <alignment vertical="center"/>
    </xf>
    <xf numFmtId="4" fontId="11" fillId="0" borderId="5" xfId="0" applyNumberFormat="1" applyFont="1" applyBorder="1" applyAlignment="1">
      <alignment horizontal="right" vertical="center"/>
    </xf>
    <xf numFmtId="2" fontId="11" fillId="0" borderId="5" xfId="0" applyNumberFormat="1" applyFont="1" applyBorder="1" applyAlignment="1">
      <alignment horizontal="right" vertical="center"/>
    </xf>
    <xf numFmtId="166" fontId="10" fillId="0" borderId="5" xfId="3" applyNumberFormat="1" applyFont="1" applyBorder="1" applyAlignment="1">
      <alignment horizontal="right"/>
    </xf>
    <xf numFmtId="4" fontId="11" fillId="0" borderId="5" xfId="0" applyNumberFormat="1" applyFont="1" applyBorder="1" applyAlignment="1">
      <alignment vertical="center"/>
    </xf>
    <xf numFmtId="4" fontId="11" fillId="0" borderId="5" xfId="0" applyNumberFormat="1" applyFont="1" applyBorder="1"/>
    <xf numFmtId="0" fontId="11" fillId="0" borderId="0" xfId="0" applyFont="1" applyBorder="1" applyAlignment="1">
      <alignment horizontal="center"/>
    </xf>
    <xf numFmtId="4" fontId="12" fillId="0" borderId="5" xfId="0" applyNumberFormat="1" applyFont="1" applyBorder="1" applyAlignment="1">
      <alignment horizontal="right" vertical="center"/>
    </xf>
    <xf numFmtId="43" fontId="11" fillId="0" borderId="5" xfId="1" applyFont="1" applyBorder="1" applyAlignment="1">
      <alignment horizontal="right" vertical="center"/>
    </xf>
    <xf numFmtId="43" fontId="12" fillId="0" borderId="5" xfId="1" applyFont="1" applyBorder="1" applyAlignment="1">
      <alignment horizontal="right" vertical="center"/>
    </xf>
    <xf numFmtId="4" fontId="11" fillId="0" borderId="2" xfId="0" applyNumberFormat="1" applyFont="1" applyBorder="1" applyAlignment="1">
      <alignment horizontal="right" vertical="center"/>
    </xf>
    <xf numFmtId="166" fontId="13" fillId="0" borderId="5" xfId="3" applyNumberFormat="1" applyFont="1" applyBorder="1" applyAlignment="1">
      <alignment horizontal="right"/>
    </xf>
    <xf numFmtId="0" fontId="3" fillId="0" borderId="6" xfId="0" applyFont="1" applyBorder="1"/>
    <xf numFmtId="0" fontId="0" fillId="0" borderId="16" xfId="0" applyBorder="1"/>
    <xf numFmtId="0" fontId="3" fillId="0" borderId="16" xfId="0" applyFont="1" applyBorder="1" applyAlignment="1"/>
    <xf numFmtId="164" fontId="20" fillId="0" borderId="24" xfId="3" applyFont="1" applyBorder="1"/>
    <xf numFmtId="0" fontId="20" fillId="0" borderId="35" xfId="0" applyFont="1" applyBorder="1" applyAlignment="1">
      <alignment horizontal="center"/>
    </xf>
    <xf numFmtId="0" fontId="20" fillId="0" borderId="9" xfId="0" applyFont="1" applyBorder="1" applyAlignment="1">
      <alignment wrapText="1"/>
    </xf>
    <xf numFmtId="164" fontId="20" fillId="0" borderId="9" xfId="3" applyFont="1" applyBorder="1"/>
    <xf numFmtId="164" fontId="20" fillId="0" borderId="9" xfId="3" applyFont="1" applyBorder="1" applyAlignment="1">
      <alignment horizontal="right"/>
    </xf>
    <xf numFmtId="164" fontId="20" fillId="0" borderId="36" xfId="3" applyFont="1" applyBorder="1"/>
    <xf numFmtId="0" fontId="20" fillId="0" borderId="29" xfId="0" applyFont="1" applyBorder="1" applyAlignment="1">
      <alignment horizontal="center"/>
    </xf>
    <xf numFmtId="0" fontId="20" fillId="0" borderId="0" xfId="0" applyFont="1" applyBorder="1" applyAlignment="1">
      <alignment wrapText="1"/>
    </xf>
    <xf numFmtId="164" fontId="20" fillId="0" borderId="0" xfId="3" applyFont="1" applyBorder="1"/>
    <xf numFmtId="164" fontId="20" fillId="0" borderId="0" xfId="3" applyFont="1" applyBorder="1" applyAlignment="1">
      <alignment horizontal="right"/>
    </xf>
    <xf numFmtId="0" fontId="20" fillId="0" borderId="29" xfId="0" applyFont="1" applyBorder="1"/>
    <xf numFmtId="0" fontId="20" fillId="0" borderId="0" xfId="0" applyFont="1" applyBorder="1"/>
    <xf numFmtId="0" fontId="20" fillId="0" borderId="37" xfId="0" applyFont="1" applyBorder="1" applyAlignment="1">
      <alignment horizontal="center"/>
    </xf>
    <xf numFmtId="0" fontId="20" fillId="0" borderId="10" xfId="0" applyFont="1" applyBorder="1" applyAlignment="1">
      <alignment wrapText="1"/>
    </xf>
    <xf numFmtId="164" fontId="20" fillId="0" borderId="10" xfId="3" applyFont="1" applyBorder="1"/>
    <xf numFmtId="164" fontId="20" fillId="0" borderId="10" xfId="3" applyFont="1" applyBorder="1" applyAlignment="1">
      <alignment horizontal="right"/>
    </xf>
    <xf numFmtId="164" fontId="20" fillId="0" borderId="38" xfId="3" applyFont="1" applyBorder="1"/>
    <xf numFmtId="0" fontId="23" fillId="0" borderId="9" xfId="0" applyFont="1" applyBorder="1" applyAlignment="1"/>
    <xf numFmtId="0" fontId="26" fillId="0" borderId="29" xfId="0" applyFont="1" applyBorder="1" applyAlignment="1">
      <alignment horizontal="center"/>
    </xf>
    <xf numFmtId="0" fontId="26" fillId="0" borderId="0" xfId="0" applyFont="1" applyBorder="1" applyAlignment="1">
      <alignment wrapText="1"/>
    </xf>
    <xf numFmtId="164" fontId="27" fillId="0" borderId="0" xfId="3" applyFont="1" applyBorder="1"/>
    <xf numFmtId="164" fontId="27" fillId="0" borderId="0" xfId="3" applyFont="1" applyBorder="1" applyAlignment="1">
      <alignment horizontal="right"/>
    </xf>
    <xf numFmtId="164" fontId="27" fillId="0" borderId="24" xfId="3" applyFont="1" applyBorder="1"/>
    <xf numFmtId="0" fontId="25" fillId="0" borderId="30" xfId="0" applyFont="1" applyBorder="1"/>
    <xf numFmtId="0" fontId="25" fillId="0" borderId="31" xfId="0" applyFont="1" applyBorder="1"/>
    <xf numFmtId="164" fontId="24" fillId="0" borderId="32" xfId="3" applyFont="1" applyBorder="1"/>
    <xf numFmtId="0" fontId="25" fillId="0" borderId="29" xfId="0" applyFont="1" applyBorder="1" applyAlignment="1">
      <alignment horizontal="center"/>
    </xf>
    <xf numFmtId="0" fontId="25" fillId="0" borderId="0" xfId="0" applyFont="1" applyBorder="1" applyAlignment="1">
      <alignment wrapText="1"/>
    </xf>
    <xf numFmtId="164" fontId="25" fillId="0" borderId="0" xfId="3" applyFont="1" applyBorder="1"/>
    <xf numFmtId="164" fontId="25" fillId="0" borderId="0" xfId="3" applyFont="1" applyBorder="1" applyAlignment="1">
      <alignment horizontal="right"/>
    </xf>
    <xf numFmtId="164" fontId="25" fillId="0" borderId="24" xfId="3" applyFont="1" applyBorder="1"/>
    <xf numFmtId="0" fontId="23" fillId="0" borderId="0" xfId="0" applyFont="1" applyBorder="1" applyAlignment="1"/>
    <xf numFmtId="0" fontId="7" fillId="0" borderId="0" xfId="0" applyFont="1" applyBorder="1" applyAlignment="1"/>
    <xf numFmtId="0" fontId="13" fillId="0" borderId="25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164" fontId="13" fillId="0" borderId="19" xfId="3" applyFont="1" applyBorder="1" applyAlignment="1">
      <alignment horizontal="center" vertical="center" wrapText="1"/>
    </xf>
    <xf numFmtId="164" fontId="12" fillId="0" borderId="1" xfId="3" applyFont="1" applyBorder="1" applyAlignment="1">
      <alignment vertical="center"/>
    </xf>
    <xf numFmtId="10" fontId="12" fillId="0" borderId="1" xfId="0" applyNumberFormat="1" applyFont="1" applyBorder="1" applyAlignment="1">
      <alignment vertical="center"/>
    </xf>
    <xf numFmtId="9" fontId="12" fillId="0" borderId="1" xfId="4" applyFont="1" applyBorder="1" applyAlignment="1">
      <alignment vertical="center"/>
    </xf>
    <xf numFmtId="164" fontId="13" fillId="0" borderId="32" xfId="3" applyFont="1" applyBorder="1"/>
    <xf numFmtId="164" fontId="13" fillId="0" borderId="26" xfId="3" applyFont="1" applyBorder="1" applyAlignment="1">
      <alignment horizontal="center" vertical="center"/>
    </xf>
    <xf numFmtId="164" fontId="13" fillId="0" borderId="33" xfId="3" applyFont="1" applyBorder="1"/>
    <xf numFmtId="164" fontId="13" fillId="0" borderId="34" xfId="3" applyFont="1" applyBorder="1" applyAlignment="1">
      <alignment horizont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164" fontId="20" fillId="0" borderId="31" xfId="3" applyFont="1" applyBorder="1"/>
    <xf numFmtId="164" fontId="13" fillId="0" borderId="28" xfId="3" applyFont="1" applyBorder="1" applyAlignment="1">
      <alignment vertical="center"/>
    </xf>
    <xf numFmtId="10" fontId="13" fillId="0" borderId="32" xfId="0" applyNumberFormat="1" applyFont="1" applyBorder="1" applyAlignment="1">
      <alignment horizontal="center"/>
    </xf>
    <xf numFmtId="10" fontId="13" fillId="0" borderId="32" xfId="3" applyNumberFormat="1" applyFont="1" applyBorder="1" applyAlignment="1">
      <alignment horizontal="right"/>
    </xf>
    <xf numFmtId="164" fontId="22" fillId="0" borderId="40" xfId="3" applyFont="1" applyBorder="1" applyAlignment="1">
      <alignment vertical="center"/>
    </xf>
    <xf numFmtId="0" fontId="15" fillId="3" borderId="0" xfId="2" applyFont="1" applyFill="1" applyBorder="1" applyAlignment="1">
      <alignment vertical="center"/>
    </xf>
    <xf numFmtId="0" fontId="15" fillId="3" borderId="29" xfId="2" applyFont="1" applyFill="1" applyBorder="1" applyAlignment="1">
      <alignment vertical="center"/>
    </xf>
    <xf numFmtId="0" fontId="15" fillId="3" borderId="24" xfId="2" applyFont="1" applyFill="1" applyBorder="1" applyAlignment="1">
      <alignment vertical="center"/>
    </xf>
    <xf numFmtId="0" fontId="11" fillId="0" borderId="3" xfId="0" applyFont="1" applyBorder="1"/>
    <xf numFmtId="0" fontId="11" fillId="0" borderId="4" xfId="0" applyFont="1" applyBorder="1"/>
    <xf numFmtId="0" fontId="11" fillId="0" borderId="5" xfId="0" applyFont="1" applyBorder="1"/>
    <xf numFmtId="0" fontId="11" fillId="0" borderId="1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4" fillId="0" borderId="9" xfId="2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center" vertical="center" wrapText="1"/>
    </xf>
    <xf numFmtId="0" fontId="14" fillId="0" borderId="10" xfId="2" applyFont="1" applyFill="1" applyBorder="1" applyAlignment="1">
      <alignment horizontal="center" vertical="center" wrapText="1"/>
    </xf>
    <xf numFmtId="0" fontId="14" fillId="0" borderId="17" xfId="2" applyFont="1" applyFill="1" applyBorder="1" applyAlignment="1">
      <alignment horizontal="center" vertical="center" wrapText="1"/>
    </xf>
    <xf numFmtId="0" fontId="14" fillId="0" borderId="6" xfId="2" applyFont="1" applyFill="1" applyBorder="1" applyAlignment="1">
      <alignment horizontal="center" vertical="center" wrapText="1"/>
    </xf>
    <xf numFmtId="0" fontId="14" fillId="0" borderId="14" xfId="2" applyFont="1" applyFill="1" applyBorder="1" applyAlignment="1">
      <alignment horizontal="center" vertical="center" wrapText="1"/>
    </xf>
    <xf numFmtId="0" fontId="14" fillId="0" borderId="18" xfId="2" applyFont="1" applyFill="1" applyBorder="1" applyAlignment="1">
      <alignment horizontal="center" vertical="center" wrapText="1"/>
    </xf>
    <xf numFmtId="0" fontId="14" fillId="0" borderId="16" xfId="2" applyFont="1" applyFill="1" applyBorder="1" applyAlignment="1">
      <alignment horizontal="center" vertical="center" wrapText="1"/>
    </xf>
    <xf numFmtId="0" fontId="14" fillId="0" borderId="15" xfId="2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5" fillId="3" borderId="6" xfId="2" applyFont="1" applyFill="1" applyBorder="1" applyAlignment="1">
      <alignment horizontal="left" vertical="center"/>
    </xf>
    <xf numFmtId="0" fontId="15" fillId="3" borderId="0" xfId="2" applyFont="1" applyFill="1" applyBorder="1" applyAlignment="1">
      <alignment horizontal="left" vertical="center"/>
    </xf>
    <xf numFmtId="0" fontId="15" fillId="3" borderId="16" xfId="2" applyFont="1" applyFill="1" applyBorder="1" applyAlignment="1">
      <alignment horizontal="left" vertical="center"/>
    </xf>
    <xf numFmtId="0" fontId="16" fillId="0" borderId="14" xfId="2" applyFont="1" applyFill="1" applyBorder="1" applyAlignment="1">
      <alignment horizontal="center" vertical="center"/>
    </xf>
    <xf numFmtId="0" fontId="16" fillId="0" borderId="10" xfId="2" applyFont="1" applyFill="1" applyBorder="1" applyAlignment="1">
      <alignment horizontal="center" vertical="center"/>
    </xf>
    <xf numFmtId="0" fontId="16" fillId="0" borderId="15" xfId="2" applyFont="1" applyFill="1" applyBorder="1" applyAlignment="1">
      <alignment horizontal="center" vertical="center"/>
    </xf>
    <xf numFmtId="0" fontId="10" fillId="0" borderId="3" xfId="0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2" fontId="10" fillId="0" borderId="8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0" fillId="0" borderId="14" xfId="0" applyFont="1" applyBorder="1" applyAlignment="1">
      <alignment horizontal="right"/>
    </xf>
    <xf numFmtId="0" fontId="10" fillId="0" borderId="10" xfId="0" applyFont="1" applyBorder="1" applyAlignment="1">
      <alignment horizontal="right"/>
    </xf>
    <xf numFmtId="0" fontId="10" fillId="0" borderId="15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0" xfId="0" applyBorder="1" applyAlignment="1">
      <alignment horizontal="right"/>
    </xf>
    <xf numFmtId="0" fontId="2" fillId="0" borderId="0" xfId="0" applyFont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8" fillId="0" borderId="10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7" fillId="0" borderId="6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right"/>
    </xf>
    <xf numFmtId="0" fontId="13" fillId="0" borderId="4" xfId="0" applyFont="1" applyBorder="1" applyAlignment="1">
      <alignment horizontal="right"/>
    </xf>
    <xf numFmtId="0" fontId="13" fillId="0" borderId="5" xfId="0" applyFont="1" applyBorder="1" applyAlignment="1">
      <alignment horizontal="right"/>
    </xf>
    <xf numFmtId="0" fontId="22" fillId="0" borderId="10" xfId="0" applyFont="1" applyBorder="1" applyAlignment="1">
      <alignment horizontal="center"/>
    </xf>
    <xf numFmtId="0" fontId="14" fillId="0" borderId="3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5" fillId="0" borderId="29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24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0" fontId="21" fillId="0" borderId="22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13" fillId="0" borderId="30" xfId="0" applyFont="1" applyBorder="1" applyAlignment="1">
      <alignment horizontal="right"/>
    </xf>
    <xf numFmtId="0" fontId="13" fillId="0" borderId="31" xfId="0" applyFont="1" applyBorder="1" applyAlignment="1">
      <alignment horizontal="right"/>
    </xf>
    <xf numFmtId="0" fontId="17" fillId="0" borderId="24" xfId="0" applyFont="1" applyBorder="1" applyAlignment="1">
      <alignment horizontal="center" vertical="center" wrapText="1"/>
    </xf>
  </cellXfs>
  <cellStyles count="5">
    <cellStyle name="Moeda" xfId="3" builtinId="4"/>
    <cellStyle name="Normal" xfId="0" builtinId="0"/>
    <cellStyle name="Normal 2" xfId="2"/>
    <cellStyle name="Porcentagem" xfId="4" builtinId="5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0</xdr:row>
          <xdr:rowOff>133350</xdr:rowOff>
        </xdr:from>
        <xdr:to>
          <xdr:col>9</xdr:col>
          <xdr:colOff>1066800</xdr:colOff>
          <xdr:row>2</xdr:row>
          <xdr:rowOff>276225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0</xdr:row>
          <xdr:rowOff>123825</xdr:rowOff>
        </xdr:from>
        <xdr:to>
          <xdr:col>1</xdr:col>
          <xdr:colOff>28575</xdr:colOff>
          <xdr:row>2</xdr:row>
          <xdr:rowOff>285750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247650</xdr:colOff>
          <xdr:row>0</xdr:row>
          <xdr:rowOff>47625</xdr:rowOff>
        </xdr:from>
        <xdr:to>
          <xdr:col>1</xdr:col>
          <xdr:colOff>371475</xdr:colOff>
          <xdr:row>0</xdr:row>
          <xdr:rowOff>590550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0</xdr:row>
          <xdr:rowOff>57150</xdr:rowOff>
        </xdr:from>
        <xdr:to>
          <xdr:col>7</xdr:col>
          <xdr:colOff>819150</xdr:colOff>
          <xdr:row>0</xdr:row>
          <xdr:rowOff>581025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1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4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95"/>
  <sheetViews>
    <sheetView tabSelected="1" view="pageBreakPreview" zoomScaleNormal="100" zoomScaleSheetLayoutView="100" workbookViewId="0">
      <selection activeCell="K11" sqref="K11"/>
    </sheetView>
  </sheetViews>
  <sheetFormatPr defaultColWidth="9.140625" defaultRowHeight="15" x14ac:dyDescent="0.25"/>
  <cols>
    <col min="1" max="1" width="9.42578125" style="7" bestFit="1" customWidth="1"/>
    <col min="2" max="2" width="12.42578125" style="1" customWidth="1"/>
    <col min="3" max="5" width="9.140625" style="1"/>
    <col min="6" max="6" width="32" style="1" customWidth="1"/>
    <col min="7" max="7" width="7.7109375" style="1" customWidth="1"/>
    <col min="8" max="8" width="9.42578125" style="5" customWidth="1"/>
    <col min="9" max="9" width="13.28515625" style="4" customWidth="1"/>
    <col min="10" max="10" width="20" style="1" customWidth="1"/>
    <col min="11" max="11" width="36.85546875" style="1" customWidth="1"/>
    <col min="12" max="12" width="13" style="1" bestFit="1" customWidth="1"/>
    <col min="13" max="13" width="9.42578125" style="1" bestFit="1" customWidth="1"/>
    <col min="14" max="14" width="13" style="1" bestFit="1" customWidth="1"/>
    <col min="15" max="16384" width="9.140625" style="1"/>
  </cols>
  <sheetData>
    <row r="1" spans="1:14" ht="15" customHeight="1" x14ac:dyDescent="0.25">
      <c r="A1" s="152"/>
      <c r="B1" s="149" t="s">
        <v>125</v>
      </c>
      <c r="C1" s="149"/>
      <c r="D1" s="149"/>
      <c r="E1" s="149"/>
      <c r="F1" s="149"/>
      <c r="G1" s="149"/>
      <c r="H1" s="149"/>
      <c r="I1" s="149"/>
      <c r="J1" s="155"/>
      <c r="K1" s="63"/>
      <c r="L1" s="10"/>
      <c r="M1" s="10"/>
      <c r="N1" s="10"/>
    </row>
    <row r="2" spans="1:14" ht="15" customHeight="1" x14ac:dyDescent="0.25">
      <c r="A2" s="153"/>
      <c r="B2" s="150"/>
      <c r="C2" s="150"/>
      <c r="D2" s="150"/>
      <c r="E2" s="150"/>
      <c r="F2" s="150"/>
      <c r="G2" s="150"/>
      <c r="H2" s="150"/>
      <c r="I2" s="150"/>
      <c r="J2" s="156"/>
      <c r="K2" s="63"/>
      <c r="L2" s="10"/>
      <c r="M2" s="10"/>
      <c r="N2" s="10"/>
    </row>
    <row r="3" spans="1:14" ht="33" customHeight="1" thickBot="1" x14ac:dyDescent="0.3">
      <c r="A3" s="154"/>
      <c r="B3" s="151"/>
      <c r="C3" s="151"/>
      <c r="D3" s="151"/>
      <c r="E3" s="151"/>
      <c r="F3" s="151"/>
      <c r="G3" s="151"/>
      <c r="H3" s="151"/>
      <c r="I3" s="151"/>
      <c r="J3" s="157"/>
      <c r="K3" s="63"/>
      <c r="L3" s="10"/>
      <c r="M3" s="10"/>
      <c r="N3" s="10"/>
    </row>
    <row r="4" spans="1:14" ht="9.9499999999999993" customHeight="1" x14ac:dyDescent="0.25">
      <c r="A4" s="56"/>
      <c r="B4" s="57"/>
      <c r="C4" s="57"/>
      <c r="D4" s="57"/>
      <c r="E4" s="57"/>
      <c r="F4" s="57"/>
      <c r="G4" s="57"/>
      <c r="H4" s="57"/>
      <c r="I4" s="57"/>
      <c r="J4" s="64"/>
      <c r="K4" s="63"/>
      <c r="L4" s="10"/>
      <c r="M4" s="10"/>
      <c r="N4" s="10"/>
    </row>
    <row r="5" spans="1:14" ht="12" customHeight="1" x14ac:dyDescent="0.25">
      <c r="A5" s="162" t="s">
        <v>126</v>
      </c>
      <c r="B5" s="163"/>
      <c r="C5" s="163"/>
      <c r="D5" s="163"/>
      <c r="E5" s="163"/>
      <c r="F5" s="163"/>
      <c r="G5" s="163"/>
      <c r="H5" s="163"/>
      <c r="I5" s="163"/>
      <c r="J5" s="164"/>
      <c r="K5" s="63"/>
      <c r="L5" s="10"/>
      <c r="M5" s="10"/>
      <c r="N5" s="10"/>
    </row>
    <row r="6" spans="1:14" ht="12" customHeight="1" x14ac:dyDescent="0.25">
      <c r="A6" s="65" t="s">
        <v>127</v>
      </c>
      <c r="B6" s="18"/>
      <c r="C6" s="19"/>
      <c r="D6" s="19"/>
      <c r="E6" s="19"/>
      <c r="F6" s="19"/>
      <c r="G6" s="19"/>
      <c r="H6" s="19"/>
      <c r="I6" s="8"/>
      <c r="J6" s="66"/>
      <c r="K6" s="63"/>
      <c r="L6" s="10"/>
      <c r="M6" s="10"/>
      <c r="N6" s="10"/>
    </row>
    <row r="7" spans="1:14" ht="12" customHeight="1" x14ac:dyDescent="0.25">
      <c r="A7" s="65" t="s">
        <v>129</v>
      </c>
      <c r="B7" s="18"/>
      <c r="C7" s="19"/>
      <c r="D7" s="19"/>
      <c r="E7" s="19"/>
      <c r="F7" s="19"/>
      <c r="G7" s="19"/>
      <c r="H7" s="19"/>
      <c r="I7" s="8"/>
      <c r="J7" s="66"/>
      <c r="K7" s="63"/>
      <c r="L7" s="10"/>
      <c r="M7" s="10"/>
      <c r="N7" s="10"/>
    </row>
    <row r="8" spans="1:14" ht="12.75" customHeight="1" thickBot="1" x14ac:dyDescent="0.3">
      <c r="A8" s="67"/>
      <c r="B8" s="59"/>
      <c r="C8" s="59"/>
      <c r="D8" s="59"/>
      <c r="E8" s="59"/>
      <c r="F8" s="59"/>
      <c r="G8" s="59"/>
      <c r="H8" s="60"/>
      <c r="I8" s="61"/>
      <c r="J8" s="68"/>
      <c r="K8" s="63"/>
      <c r="L8" s="10"/>
      <c r="M8" s="10"/>
      <c r="N8" s="10"/>
    </row>
    <row r="9" spans="1:14" ht="19.5" customHeight="1" thickBot="1" x14ac:dyDescent="0.3">
      <c r="A9" s="165" t="s">
        <v>128</v>
      </c>
      <c r="B9" s="166"/>
      <c r="C9" s="166"/>
      <c r="D9" s="166"/>
      <c r="E9" s="166"/>
      <c r="F9" s="166"/>
      <c r="G9" s="166"/>
      <c r="H9" s="166"/>
      <c r="I9" s="166"/>
      <c r="J9" s="167"/>
      <c r="K9" s="63"/>
      <c r="L9" s="10"/>
      <c r="M9" s="10"/>
      <c r="N9" s="10"/>
    </row>
    <row r="10" spans="1:14" ht="16.5" customHeight="1" x14ac:dyDescent="0.25">
      <c r="A10" s="174" t="s">
        <v>0</v>
      </c>
      <c r="B10" s="160" t="s">
        <v>69</v>
      </c>
      <c r="C10" s="174" t="s">
        <v>1</v>
      </c>
      <c r="D10" s="174"/>
      <c r="E10" s="174"/>
      <c r="F10" s="174"/>
      <c r="G10" s="174" t="s">
        <v>2</v>
      </c>
      <c r="H10" s="171" t="s">
        <v>3</v>
      </c>
      <c r="I10" s="161" t="s">
        <v>60</v>
      </c>
      <c r="J10" s="160" t="s">
        <v>106</v>
      </c>
      <c r="K10" s="158"/>
      <c r="L10" s="159"/>
      <c r="M10" s="159"/>
      <c r="N10" s="159"/>
    </row>
    <row r="11" spans="1:14" ht="16.5" customHeight="1" x14ac:dyDescent="0.25">
      <c r="A11" s="175"/>
      <c r="B11" s="160"/>
      <c r="C11" s="175"/>
      <c r="D11" s="175"/>
      <c r="E11" s="175"/>
      <c r="F11" s="175"/>
      <c r="G11" s="175"/>
      <c r="H11" s="172"/>
      <c r="I11" s="173"/>
      <c r="J11" s="160"/>
      <c r="K11" s="2"/>
      <c r="L11" s="9"/>
      <c r="M11" s="159"/>
      <c r="N11" s="159"/>
    </row>
    <row r="12" spans="1:14" ht="3" customHeight="1" x14ac:dyDescent="0.25">
      <c r="A12" s="175"/>
      <c r="B12" s="161"/>
      <c r="C12" s="175"/>
      <c r="D12" s="175"/>
      <c r="E12" s="175"/>
      <c r="F12" s="175"/>
      <c r="G12" s="175"/>
      <c r="H12" s="172"/>
      <c r="I12" s="173"/>
      <c r="J12" s="161"/>
      <c r="K12" s="2"/>
      <c r="L12" s="9"/>
      <c r="M12" s="57"/>
      <c r="N12" s="10"/>
    </row>
    <row r="13" spans="1:14" ht="18" customHeight="1" x14ac:dyDescent="0.25">
      <c r="A13" s="58">
        <v>1</v>
      </c>
      <c r="B13" s="58"/>
      <c r="C13" s="147" t="s">
        <v>4</v>
      </c>
      <c r="D13" s="147"/>
      <c r="E13" s="147"/>
      <c r="F13" s="147"/>
      <c r="G13" s="22"/>
      <c r="H13" s="23"/>
      <c r="I13" s="24"/>
      <c r="J13" s="69"/>
      <c r="K13" s="2"/>
      <c r="L13" s="9"/>
      <c r="M13" s="11"/>
      <c r="N13" s="11"/>
    </row>
    <row r="14" spans="1:14" ht="14.1" customHeight="1" x14ac:dyDescent="0.25">
      <c r="A14" s="21">
        <v>1.01</v>
      </c>
      <c r="B14" s="21" t="s">
        <v>73</v>
      </c>
      <c r="C14" s="176" t="s">
        <v>12</v>
      </c>
      <c r="D14" s="177"/>
      <c r="E14" s="177"/>
      <c r="F14" s="178"/>
      <c r="G14" s="26" t="s">
        <v>6</v>
      </c>
      <c r="H14" s="27">
        <v>52.29</v>
      </c>
      <c r="I14" s="28">
        <v>7.03</v>
      </c>
      <c r="J14" s="70">
        <f t="shared" ref="J14:J15" si="0">H14*I14</f>
        <v>367.59870000000001</v>
      </c>
      <c r="K14" s="56"/>
      <c r="L14" s="13"/>
      <c r="M14" s="57"/>
      <c r="N14" s="13"/>
    </row>
    <row r="15" spans="1:14" ht="14.1" customHeight="1" x14ac:dyDescent="0.25">
      <c r="A15" s="21">
        <v>1.02</v>
      </c>
      <c r="B15" s="21" t="s">
        <v>71</v>
      </c>
      <c r="C15" s="148" t="s">
        <v>5</v>
      </c>
      <c r="D15" s="148"/>
      <c r="E15" s="148"/>
      <c r="F15" s="148"/>
      <c r="G15" s="26" t="s">
        <v>6</v>
      </c>
      <c r="H15" s="27">
        <v>3</v>
      </c>
      <c r="I15" s="28">
        <v>328.53</v>
      </c>
      <c r="J15" s="71">
        <f t="shared" si="0"/>
        <v>985.58999999999992</v>
      </c>
      <c r="K15" s="56"/>
      <c r="L15" s="12"/>
      <c r="M15" s="57"/>
      <c r="N15" s="12"/>
    </row>
    <row r="16" spans="1:14" s="20" customFormat="1" ht="18" customHeight="1" x14ac:dyDescent="0.25">
      <c r="A16" s="168" t="s">
        <v>7</v>
      </c>
      <c r="B16" s="169"/>
      <c r="C16" s="169"/>
      <c r="D16" s="169"/>
      <c r="E16" s="169"/>
      <c r="F16" s="169"/>
      <c r="G16" s="169"/>
      <c r="H16" s="169"/>
      <c r="I16" s="170"/>
      <c r="J16" s="72">
        <f>SUM(J14:J15)</f>
        <v>1353.1886999999999</v>
      </c>
      <c r="K16" s="43"/>
      <c r="L16" s="44"/>
      <c r="M16" s="45"/>
      <c r="N16" s="44"/>
    </row>
    <row r="17" spans="1:14" ht="18" customHeight="1" x14ac:dyDescent="0.25">
      <c r="A17" s="58">
        <v>2</v>
      </c>
      <c r="B17" s="58"/>
      <c r="C17" s="179" t="s">
        <v>10</v>
      </c>
      <c r="D17" s="180"/>
      <c r="E17" s="180"/>
      <c r="F17" s="181"/>
      <c r="G17" s="21"/>
      <c r="H17" s="29"/>
      <c r="I17" s="28"/>
      <c r="J17" s="28"/>
      <c r="K17" s="56"/>
      <c r="L17" s="10"/>
      <c r="M17" s="57"/>
      <c r="N17" s="10"/>
    </row>
    <row r="18" spans="1:14" ht="14.1" customHeight="1" x14ac:dyDescent="0.25">
      <c r="A18" s="21" t="s">
        <v>8</v>
      </c>
      <c r="B18" s="21">
        <v>78018</v>
      </c>
      <c r="C18" s="148" t="s">
        <v>70</v>
      </c>
      <c r="D18" s="148"/>
      <c r="E18" s="148"/>
      <c r="F18" s="148"/>
      <c r="G18" s="26" t="s">
        <v>11</v>
      </c>
      <c r="H18" s="27">
        <v>1.4</v>
      </c>
      <c r="I18" s="28">
        <v>29.07</v>
      </c>
      <c r="J18" s="71">
        <f>H18*I18</f>
        <v>40.698</v>
      </c>
      <c r="K18" s="56"/>
      <c r="L18" s="10"/>
      <c r="M18" s="57"/>
      <c r="N18" s="12"/>
    </row>
    <row r="19" spans="1:14" ht="14.1" customHeight="1" x14ac:dyDescent="0.25">
      <c r="A19" s="21" t="s">
        <v>9</v>
      </c>
      <c r="B19" s="21">
        <v>79488</v>
      </c>
      <c r="C19" s="148" t="s">
        <v>72</v>
      </c>
      <c r="D19" s="148"/>
      <c r="E19" s="148"/>
      <c r="F19" s="148"/>
      <c r="G19" s="26" t="s">
        <v>11</v>
      </c>
      <c r="H19" s="27">
        <v>9.6</v>
      </c>
      <c r="I19" s="28">
        <v>6.47</v>
      </c>
      <c r="J19" s="71">
        <f>H19*I19</f>
        <v>62.111999999999995</v>
      </c>
      <c r="K19" s="56"/>
      <c r="L19" s="10"/>
      <c r="M19" s="57"/>
      <c r="N19" s="12"/>
    </row>
    <row r="20" spans="1:14" s="20" customFormat="1" ht="18" customHeight="1" x14ac:dyDescent="0.25">
      <c r="A20" s="168" t="s">
        <v>7</v>
      </c>
      <c r="B20" s="169"/>
      <c r="C20" s="169"/>
      <c r="D20" s="169"/>
      <c r="E20" s="169"/>
      <c r="F20" s="169"/>
      <c r="G20" s="169"/>
      <c r="H20" s="169"/>
      <c r="I20" s="170"/>
      <c r="J20" s="72">
        <f>SUM(J18:J19)</f>
        <v>102.81</v>
      </c>
      <c r="K20" s="43"/>
      <c r="L20" s="44"/>
      <c r="M20" s="45"/>
      <c r="N20" s="46"/>
    </row>
    <row r="21" spans="1:14" ht="18" customHeight="1" x14ac:dyDescent="0.25">
      <c r="A21" s="58">
        <v>3</v>
      </c>
      <c r="B21" s="58"/>
      <c r="C21" s="147" t="s">
        <v>93</v>
      </c>
      <c r="D21" s="147"/>
      <c r="E21" s="147"/>
      <c r="F21" s="147"/>
      <c r="G21" s="21"/>
      <c r="H21" s="29"/>
      <c r="I21" s="30"/>
      <c r="J21" s="30"/>
      <c r="K21" s="56"/>
      <c r="L21" s="10"/>
      <c r="M21" s="57"/>
      <c r="N21" s="10"/>
    </row>
    <row r="22" spans="1:14" ht="14.1" customHeight="1" x14ac:dyDescent="0.25">
      <c r="A22" s="21" t="s">
        <v>13</v>
      </c>
      <c r="B22" s="21" t="s">
        <v>75</v>
      </c>
      <c r="C22" s="148" t="s">
        <v>76</v>
      </c>
      <c r="D22" s="148"/>
      <c r="E22" s="148"/>
      <c r="F22" s="148"/>
      <c r="G22" s="26" t="s">
        <v>11</v>
      </c>
      <c r="H22" s="27">
        <v>1.4</v>
      </c>
      <c r="I22" s="28">
        <v>369.47</v>
      </c>
      <c r="J22" s="70">
        <f t="shared" ref="J22:J27" si="1">H22*I22</f>
        <v>517.25800000000004</v>
      </c>
      <c r="K22" s="56"/>
      <c r="L22" s="10"/>
      <c r="M22" s="57"/>
      <c r="N22" s="13"/>
    </row>
    <row r="23" spans="1:14" ht="14.1" customHeight="1" x14ac:dyDescent="0.25">
      <c r="A23" s="21" t="s">
        <v>14</v>
      </c>
      <c r="B23" s="21" t="s">
        <v>77</v>
      </c>
      <c r="C23" s="148" t="s">
        <v>19</v>
      </c>
      <c r="D23" s="148"/>
      <c r="E23" s="148"/>
      <c r="F23" s="148"/>
      <c r="G23" s="26" t="s">
        <v>11</v>
      </c>
      <c r="H23" s="27">
        <v>3.36</v>
      </c>
      <c r="I23" s="28">
        <v>343.98</v>
      </c>
      <c r="J23" s="70">
        <f t="shared" si="1"/>
        <v>1155.7728</v>
      </c>
      <c r="K23" s="56"/>
      <c r="L23" s="13"/>
      <c r="M23" s="57"/>
      <c r="N23" s="13"/>
    </row>
    <row r="24" spans="1:14" ht="14.1" customHeight="1" x14ac:dyDescent="0.25">
      <c r="A24" s="21" t="s">
        <v>15</v>
      </c>
      <c r="B24" s="25">
        <v>83742</v>
      </c>
      <c r="C24" s="141" t="s">
        <v>74</v>
      </c>
      <c r="D24" s="142"/>
      <c r="E24" s="142"/>
      <c r="F24" s="143"/>
      <c r="G24" s="26" t="s">
        <v>6</v>
      </c>
      <c r="H24" s="27">
        <v>17.170000000000002</v>
      </c>
      <c r="I24" s="28">
        <v>21.62</v>
      </c>
      <c r="J24" s="70">
        <f t="shared" si="1"/>
        <v>371.21540000000005</v>
      </c>
      <c r="K24" s="56"/>
      <c r="L24" s="13"/>
      <c r="M24" s="57"/>
      <c r="N24" s="13"/>
    </row>
    <row r="25" spans="1:14" ht="14.1" customHeight="1" x14ac:dyDescent="0.25">
      <c r="A25" s="21" t="s">
        <v>16</v>
      </c>
      <c r="B25" s="31">
        <v>84214</v>
      </c>
      <c r="C25" s="144" t="s">
        <v>20</v>
      </c>
      <c r="D25" s="144"/>
      <c r="E25" s="144"/>
      <c r="F25" s="144"/>
      <c r="G25" s="32" t="s">
        <v>6</v>
      </c>
      <c r="H25" s="27">
        <v>13.74</v>
      </c>
      <c r="I25" s="28">
        <v>43.19</v>
      </c>
      <c r="J25" s="73">
        <f t="shared" si="1"/>
        <v>593.43060000000003</v>
      </c>
      <c r="K25" s="56"/>
      <c r="L25" s="10"/>
      <c r="M25" s="57"/>
      <c r="N25" s="13"/>
    </row>
    <row r="26" spans="1:14" ht="14.1" customHeight="1" x14ac:dyDescent="0.25">
      <c r="A26" s="21" t="s">
        <v>17</v>
      </c>
      <c r="B26" s="33" t="s">
        <v>79</v>
      </c>
      <c r="C26" s="145" t="s">
        <v>22</v>
      </c>
      <c r="D26" s="146"/>
      <c r="E26" s="146"/>
      <c r="F26" s="146"/>
      <c r="G26" s="32" t="s">
        <v>23</v>
      </c>
      <c r="H26" s="27">
        <v>298</v>
      </c>
      <c r="I26" s="28">
        <v>7.62</v>
      </c>
      <c r="J26" s="73">
        <f t="shared" si="1"/>
        <v>2270.7600000000002</v>
      </c>
      <c r="K26" s="56"/>
      <c r="L26" s="10"/>
      <c r="M26" s="57"/>
      <c r="N26" s="13"/>
    </row>
    <row r="27" spans="1:14" ht="14.1" customHeight="1" x14ac:dyDescent="0.25">
      <c r="A27" s="21" t="s">
        <v>18</v>
      </c>
      <c r="B27" s="33" t="s">
        <v>78</v>
      </c>
      <c r="C27" s="54" t="s">
        <v>21</v>
      </c>
      <c r="D27" s="55"/>
      <c r="E27" s="55"/>
      <c r="F27" s="55"/>
      <c r="G27" s="32" t="s">
        <v>23</v>
      </c>
      <c r="H27" s="27">
        <v>67</v>
      </c>
      <c r="I27" s="28">
        <v>7.4</v>
      </c>
      <c r="J27" s="73">
        <f t="shared" si="1"/>
        <v>495.8</v>
      </c>
      <c r="K27" s="56"/>
      <c r="L27" s="10"/>
      <c r="M27" s="57"/>
      <c r="N27" s="13"/>
    </row>
    <row r="28" spans="1:14" s="20" customFormat="1" ht="18" customHeight="1" x14ac:dyDescent="0.25">
      <c r="A28" s="168" t="s">
        <v>7</v>
      </c>
      <c r="B28" s="169"/>
      <c r="C28" s="169"/>
      <c r="D28" s="169"/>
      <c r="E28" s="169"/>
      <c r="F28" s="169"/>
      <c r="G28" s="169"/>
      <c r="H28" s="169"/>
      <c r="I28" s="170"/>
      <c r="J28" s="72">
        <f>SUM(J22:J27)</f>
        <v>5404.2368000000006</v>
      </c>
      <c r="K28" s="43"/>
      <c r="L28" s="44"/>
      <c r="M28" s="45"/>
      <c r="N28" s="46"/>
    </row>
    <row r="29" spans="1:14" ht="18" customHeight="1" x14ac:dyDescent="0.25">
      <c r="A29" s="58">
        <v>4</v>
      </c>
      <c r="B29" s="58"/>
      <c r="C29" s="147" t="s">
        <v>100</v>
      </c>
      <c r="D29" s="147"/>
      <c r="E29" s="147"/>
      <c r="F29" s="147"/>
      <c r="G29" s="21"/>
      <c r="H29" s="29"/>
      <c r="I29" s="30"/>
      <c r="J29" s="30"/>
      <c r="K29" s="56"/>
      <c r="L29" s="10"/>
      <c r="M29" s="57"/>
      <c r="N29" s="10"/>
    </row>
    <row r="30" spans="1:14" ht="14.1" customHeight="1" x14ac:dyDescent="0.25">
      <c r="A30" s="21" t="s">
        <v>24</v>
      </c>
      <c r="B30" s="21" t="s">
        <v>75</v>
      </c>
      <c r="C30" s="148" t="s">
        <v>80</v>
      </c>
      <c r="D30" s="148"/>
      <c r="E30" s="148"/>
      <c r="F30" s="148"/>
      <c r="G30" s="26" t="s">
        <v>11</v>
      </c>
      <c r="H30" s="27">
        <v>2</v>
      </c>
      <c r="I30" s="28">
        <v>369.47</v>
      </c>
      <c r="J30" s="70">
        <f t="shared" ref="J30:J33" si="2">I30*H30</f>
        <v>738.94</v>
      </c>
      <c r="K30" s="56"/>
      <c r="L30" s="10"/>
      <c r="M30" s="57"/>
      <c r="N30" s="12"/>
    </row>
    <row r="31" spans="1:14" ht="14.1" customHeight="1" x14ac:dyDescent="0.25">
      <c r="A31" s="21" t="s">
        <v>102</v>
      </c>
      <c r="B31" s="31">
        <v>84214</v>
      </c>
      <c r="C31" s="184" t="s">
        <v>122</v>
      </c>
      <c r="D31" s="185"/>
      <c r="E31" s="185"/>
      <c r="F31" s="186"/>
      <c r="G31" s="32" t="s">
        <v>6</v>
      </c>
      <c r="H31" s="34">
        <v>30</v>
      </c>
      <c r="I31" s="35">
        <v>43.19</v>
      </c>
      <c r="J31" s="74">
        <f t="shared" si="2"/>
        <v>1295.6999999999998</v>
      </c>
      <c r="K31" s="56"/>
      <c r="L31" s="12"/>
      <c r="M31" s="57"/>
      <c r="N31" s="12"/>
    </row>
    <row r="32" spans="1:14" ht="14.1" customHeight="1" x14ac:dyDescent="0.25">
      <c r="A32" s="21" t="s">
        <v>103</v>
      </c>
      <c r="B32" s="33" t="s">
        <v>79</v>
      </c>
      <c r="C32" s="182" t="s">
        <v>22</v>
      </c>
      <c r="D32" s="183"/>
      <c r="E32" s="183"/>
      <c r="F32" s="145"/>
      <c r="G32" s="32" t="s">
        <v>23</v>
      </c>
      <c r="H32" s="34">
        <v>120</v>
      </c>
      <c r="I32" s="28">
        <v>7.62</v>
      </c>
      <c r="J32" s="74">
        <f t="shared" si="2"/>
        <v>914.4</v>
      </c>
      <c r="K32" s="56"/>
      <c r="L32" s="12"/>
      <c r="M32" s="57"/>
      <c r="N32" s="12"/>
    </row>
    <row r="33" spans="1:14" ht="14.1" customHeight="1" x14ac:dyDescent="0.25">
      <c r="A33" s="21" t="s">
        <v>25</v>
      </c>
      <c r="B33" s="33" t="s">
        <v>78</v>
      </c>
      <c r="C33" s="182" t="s">
        <v>21</v>
      </c>
      <c r="D33" s="183"/>
      <c r="E33" s="183"/>
      <c r="F33" s="145"/>
      <c r="G33" s="32" t="s">
        <v>23</v>
      </c>
      <c r="H33" s="36">
        <v>44</v>
      </c>
      <c r="I33" s="28">
        <v>7.4</v>
      </c>
      <c r="J33" s="74">
        <f t="shared" si="2"/>
        <v>325.60000000000002</v>
      </c>
      <c r="K33" s="56"/>
      <c r="L33" s="12"/>
      <c r="M33" s="57"/>
      <c r="N33" s="12"/>
    </row>
    <row r="34" spans="1:14" s="20" customFormat="1" ht="18" customHeight="1" x14ac:dyDescent="0.25">
      <c r="A34" s="168" t="s">
        <v>7</v>
      </c>
      <c r="B34" s="169"/>
      <c r="C34" s="169"/>
      <c r="D34" s="169"/>
      <c r="E34" s="169"/>
      <c r="F34" s="169"/>
      <c r="G34" s="169"/>
      <c r="H34" s="169"/>
      <c r="I34" s="170"/>
      <c r="J34" s="72">
        <f>SUM(J30:J33)</f>
        <v>3274.64</v>
      </c>
      <c r="K34" s="43"/>
      <c r="L34" s="44"/>
      <c r="M34" s="45"/>
      <c r="N34" s="44"/>
    </row>
    <row r="35" spans="1:14" ht="18" customHeight="1" x14ac:dyDescent="0.25">
      <c r="A35" s="58">
        <v>5</v>
      </c>
      <c r="B35" s="58"/>
      <c r="C35" s="147" t="s">
        <v>34</v>
      </c>
      <c r="D35" s="147"/>
      <c r="E35" s="147"/>
      <c r="F35" s="147"/>
      <c r="G35" s="21"/>
      <c r="H35" s="29"/>
      <c r="I35" s="30"/>
      <c r="J35" s="30"/>
      <c r="K35" s="56"/>
      <c r="L35" s="10"/>
      <c r="M35" s="57"/>
      <c r="N35" s="10"/>
    </row>
    <row r="36" spans="1:14" ht="14.1" customHeight="1" x14ac:dyDescent="0.25">
      <c r="A36" s="21" t="s">
        <v>27</v>
      </c>
      <c r="B36" s="75" t="s">
        <v>119</v>
      </c>
      <c r="C36" s="176" t="s">
        <v>120</v>
      </c>
      <c r="D36" s="177"/>
      <c r="E36" s="177"/>
      <c r="F36" s="178"/>
      <c r="G36" s="26" t="s">
        <v>6</v>
      </c>
      <c r="H36" s="27">
        <v>1.89</v>
      </c>
      <c r="I36" s="30">
        <v>68.7</v>
      </c>
      <c r="J36" s="70">
        <f t="shared" ref="J36:J42" si="3">I36*H36</f>
        <v>129.84299999999999</v>
      </c>
      <c r="K36" s="56"/>
      <c r="L36" s="10"/>
      <c r="M36" s="57"/>
      <c r="N36" s="10"/>
    </row>
    <row r="37" spans="1:14" ht="14.1" customHeight="1" x14ac:dyDescent="0.25">
      <c r="A37" s="21" t="s">
        <v>28</v>
      </c>
      <c r="B37" s="42">
        <v>87504</v>
      </c>
      <c r="C37" s="148" t="s">
        <v>35</v>
      </c>
      <c r="D37" s="148"/>
      <c r="E37" s="148"/>
      <c r="F37" s="148"/>
      <c r="G37" s="26" t="s">
        <v>6</v>
      </c>
      <c r="H37" s="27">
        <v>51.64</v>
      </c>
      <c r="I37" s="28">
        <v>49.09</v>
      </c>
      <c r="J37" s="70">
        <f t="shared" si="3"/>
        <v>2535.0076000000004</v>
      </c>
      <c r="K37" s="56"/>
      <c r="L37" s="13"/>
      <c r="M37" s="57"/>
      <c r="N37" s="13"/>
    </row>
    <row r="38" spans="1:14" ht="14.1" customHeight="1" x14ac:dyDescent="0.25">
      <c r="A38" s="21" t="s">
        <v>29</v>
      </c>
      <c r="B38" s="25">
        <v>87893</v>
      </c>
      <c r="C38" s="184" t="s">
        <v>36</v>
      </c>
      <c r="D38" s="185"/>
      <c r="E38" s="185"/>
      <c r="F38" s="186"/>
      <c r="G38" s="26" t="s">
        <v>6</v>
      </c>
      <c r="H38" s="27">
        <v>151.28</v>
      </c>
      <c r="I38" s="28">
        <v>4.51</v>
      </c>
      <c r="J38" s="70">
        <f t="shared" si="3"/>
        <v>682.27279999999996</v>
      </c>
      <c r="K38" s="56"/>
      <c r="L38" s="10"/>
      <c r="M38" s="57"/>
      <c r="N38" s="10"/>
    </row>
    <row r="39" spans="1:14" ht="14.1" customHeight="1" x14ac:dyDescent="0.25">
      <c r="A39" s="21" t="s">
        <v>30</v>
      </c>
      <c r="B39" s="21">
        <v>75481</v>
      </c>
      <c r="C39" s="148" t="s">
        <v>37</v>
      </c>
      <c r="D39" s="148"/>
      <c r="E39" s="148"/>
      <c r="F39" s="148"/>
      <c r="G39" s="26" t="s">
        <v>6</v>
      </c>
      <c r="H39" s="27">
        <v>151.28</v>
      </c>
      <c r="I39" s="28">
        <v>14.53</v>
      </c>
      <c r="J39" s="70">
        <f t="shared" si="3"/>
        <v>2198.0983999999999</v>
      </c>
      <c r="K39" s="56"/>
      <c r="L39" s="10"/>
      <c r="M39" s="57"/>
      <c r="N39" s="10"/>
    </row>
    <row r="40" spans="1:14" ht="14.1" customHeight="1" x14ac:dyDescent="0.25">
      <c r="A40" s="21" t="s">
        <v>31</v>
      </c>
      <c r="B40" s="25">
        <v>84172</v>
      </c>
      <c r="C40" s="176" t="s">
        <v>81</v>
      </c>
      <c r="D40" s="177"/>
      <c r="E40" s="177"/>
      <c r="F40" s="178"/>
      <c r="G40" s="26" t="s">
        <v>6</v>
      </c>
      <c r="H40" s="27">
        <v>48</v>
      </c>
      <c r="I40" s="28">
        <v>35.590000000000003</v>
      </c>
      <c r="J40" s="70">
        <f t="shared" si="3"/>
        <v>1708.3200000000002</v>
      </c>
      <c r="K40" s="56"/>
      <c r="L40" s="10"/>
      <c r="M40" s="57"/>
      <c r="N40" s="10"/>
    </row>
    <row r="41" spans="1:14" ht="14.1" customHeight="1" x14ac:dyDescent="0.25">
      <c r="A41" s="21" t="s">
        <v>32</v>
      </c>
      <c r="B41" s="25">
        <v>87257</v>
      </c>
      <c r="C41" s="141" t="s">
        <v>94</v>
      </c>
      <c r="D41" s="142"/>
      <c r="E41" s="142"/>
      <c r="F41" s="143"/>
      <c r="G41" s="26" t="s">
        <v>6</v>
      </c>
      <c r="H41" s="27">
        <v>48</v>
      </c>
      <c r="I41" s="28">
        <v>40.159999999999997</v>
      </c>
      <c r="J41" s="70">
        <f t="shared" si="3"/>
        <v>1927.6799999999998</v>
      </c>
      <c r="K41" s="56"/>
      <c r="L41" s="10"/>
      <c r="M41" s="57"/>
      <c r="N41" s="10"/>
    </row>
    <row r="42" spans="1:14" ht="14.1" customHeight="1" x14ac:dyDescent="0.25">
      <c r="A42" s="21" t="s">
        <v>33</v>
      </c>
      <c r="B42" s="21">
        <v>88650</v>
      </c>
      <c r="C42" s="148" t="s">
        <v>38</v>
      </c>
      <c r="D42" s="148"/>
      <c r="E42" s="148"/>
      <c r="F42" s="148"/>
      <c r="G42" s="26" t="s">
        <v>26</v>
      </c>
      <c r="H42" s="27">
        <v>22.9</v>
      </c>
      <c r="I42" s="28">
        <v>7.3</v>
      </c>
      <c r="J42" s="70">
        <f t="shared" si="3"/>
        <v>167.17</v>
      </c>
      <c r="K42" s="56"/>
      <c r="L42" s="10"/>
      <c r="M42" s="57"/>
      <c r="N42" s="10"/>
    </row>
    <row r="43" spans="1:14" s="20" customFormat="1" ht="18" customHeight="1" x14ac:dyDescent="0.25">
      <c r="A43" s="168" t="s">
        <v>7</v>
      </c>
      <c r="B43" s="169"/>
      <c r="C43" s="169"/>
      <c r="D43" s="169"/>
      <c r="E43" s="169"/>
      <c r="F43" s="169"/>
      <c r="G43" s="169"/>
      <c r="H43" s="169"/>
      <c r="I43" s="170"/>
      <c r="J43" s="72">
        <f>SUM(J36:J42)</f>
        <v>9348.3918000000012</v>
      </c>
      <c r="K43" s="43"/>
      <c r="L43" s="44"/>
      <c r="M43" s="45"/>
      <c r="N43" s="44"/>
    </row>
    <row r="44" spans="1:14" ht="18" customHeight="1" x14ac:dyDescent="0.25">
      <c r="A44" s="58">
        <v>6</v>
      </c>
      <c r="B44" s="58"/>
      <c r="C44" s="147" t="s">
        <v>63</v>
      </c>
      <c r="D44" s="147"/>
      <c r="E44" s="147"/>
      <c r="F44" s="147"/>
      <c r="G44" s="21"/>
      <c r="H44" s="29"/>
      <c r="I44" s="30"/>
      <c r="J44" s="30"/>
      <c r="K44" s="56"/>
      <c r="L44" s="10"/>
      <c r="M44" s="57"/>
      <c r="N44" s="10"/>
    </row>
    <row r="45" spans="1:14" ht="14.1" customHeight="1" x14ac:dyDescent="0.25">
      <c r="A45" s="21" t="s">
        <v>96</v>
      </c>
      <c r="B45" s="21" t="s">
        <v>82</v>
      </c>
      <c r="C45" s="148" t="s">
        <v>83</v>
      </c>
      <c r="D45" s="148"/>
      <c r="E45" s="148"/>
      <c r="F45" s="148"/>
      <c r="G45" s="26" t="s">
        <v>6</v>
      </c>
      <c r="H45" s="40">
        <v>12.48</v>
      </c>
      <c r="I45" s="28">
        <v>433.62</v>
      </c>
      <c r="J45" s="70">
        <f t="shared" ref="J45:J46" si="4">I45*H45</f>
        <v>5411.5776000000005</v>
      </c>
      <c r="K45" s="56"/>
      <c r="L45" s="10"/>
      <c r="M45" s="57"/>
      <c r="N45" s="10"/>
    </row>
    <row r="46" spans="1:14" ht="14.1" customHeight="1" x14ac:dyDescent="0.25">
      <c r="A46" s="21" t="s">
        <v>97</v>
      </c>
      <c r="B46" s="75">
        <v>90843</v>
      </c>
      <c r="C46" s="188" t="s">
        <v>111</v>
      </c>
      <c r="D46" s="189"/>
      <c r="E46" s="189"/>
      <c r="F46" s="190"/>
      <c r="G46" s="37" t="s">
        <v>2</v>
      </c>
      <c r="H46" s="41">
        <v>1</v>
      </c>
      <c r="I46" s="39">
        <v>550.09</v>
      </c>
      <c r="J46" s="76">
        <f t="shared" si="4"/>
        <v>550.09</v>
      </c>
      <c r="K46" s="56"/>
      <c r="L46" s="10"/>
      <c r="M46" s="57"/>
      <c r="N46" s="10"/>
    </row>
    <row r="47" spans="1:14" s="20" customFormat="1" ht="18" customHeight="1" x14ac:dyDescent="0.25">
      <c r="A47" s="168" t="s">
        <v>7</v>
      </c>
      <c r="B47" s="169"/>
      <c r="C47" s="169"/>
      <c r="D47" s="169"/>
      <c r="E47" s="169"/>
      <c r="F47" s="169"/>
      <c r="G47" s="169"/>
      <c r="H47" s="169"/>
      <c r="I47" s="170"/>
      <c r="J47" s="72">
        <f>SUM(J45:J46)</f>
        <v>5961.6676000000007</v>
      </c>
      <c r="K47" s="43"/>
      <c r="L47" s="44"/>
      <c r="M47" s="45"/>
      <c r="N47" s="44"/>
    </row>
    <row r="48" spans="1:14" ht="18" customHeight="1" x14ac:dyDescent="0.25">
      <c r="A48" s="58">
        <v>7</v>
      </c>
      <c r="B48" s="58"/>
      <c r="C48" s="147" t="s">
        <v>44</v>
      </c>
      <c r="D48" s="147"/>
      <c r="E48" s="147"/>
      <c r="F48" s="147"/>
      <c r="G48" s="21"/>
      <c r="H48" s="29"/>
      <c r="I48" s="30"/>
      <c r="J48" s="30"/>
      <c r="K48" s="56"/>
      <c r="L48" s="10"/>
      <c r="M48" s="57"/>
      <c r="N48" s="10"/>
    </row>
    <row r="49" spans="1:14" ht="14.1" customHeight="1" x14ac:dyDescent="0.25">
      <c r="A49" s="21" t="s">
        <v>39</v>
      </c>
      <c r="B49" s="42" t="s">
        <v>112</v>
      </c>
      <c r="C49" s="148" t="s">
        <v>45</v>
      </c>
      <c r="D49" s="148"/>
      <c r="E49" s="148"/>
      <c r="F49" s="148"/>
      <c r="G49" s="26" t="s">
        <v>6</v>
      </c>
      <c r="H49" s="27">
        <v>21.25</v>
      </c>
      <c r="I49" s="28">
        <v>75.62</v>
      </c>
      <c r="J49" s="77">
        <f t="shared" ref="J49:J50" si="5">I49*H49</f>
        <v>1606.9250000000002</v>
      </c>
      <c r="K49" s="56"/>
      <c r="L49" s="15"/>
      <c r="M49" s="57"/>
      <c r="N49" s="15"/>
    </row>
    <row r="50" spans="1:14" ht="14.1" customHeight="1" x14ac:dyDescent="0.25">
      <c r="A50" s="21" t="s">
        <v>98</v>
      </c>
      <c r="B50" s="75" t="s">
        <v>113</v>
      </c>
      <c r="C50" s="187" t="s">
        <v>108</v>
      </c>
      <c r="D50" s="187"/>
      <c r="E50" s="187"/>
      <c r="F50" s="187"/>
      <c r="G50" s="37" t="s">
        <v>6</v>
      </c>
      <c r="H50" s="38">
        <v>21.25</v>
      </c>
      <c r="I50" s="39">
        <v>84.62</v>
      </c>
      <c r="J50" s="78">
        <f t="shared" si="5"/>
        <v>1798.1750000000002</v>
      </c>
      <c r="K50" s="56"/>
      <c r="L50" s="10"/>
      <c r="M50" s="57"/>
      <c r="N50" s="10"/>
    </row>
    <row r="51" spans="1:14" s="20" customFormat="1" ht="18" customHeight="1" x14ac:dyDescent="0.25">
      <c r="A51" s="168" t="s">
        <v>7</v>
      </c>
      <c r="B51" s="169"/>
      <c r="C51" s="169"/>
      <c r="D51" s="169"/>
      <c r="E51" s="169"/>
      <c r="F51" s="169"/>
      <c r="G51" s="169"/>
      <c r="H51" s="169"/>
      <c r="I51" s="170"/>
      <c r="J51" s="72">
        <f>SUM(J49:J50)</f>
        <v>3405.1000000000004</v>
      </c>
      <c r="K51" s="43"/>
      <c r="L51" s="44"/>
      <c r="M51" s="45"/>
      <c r="N51" s="44"/>
    </row>
    <row r="52" spans="1:14" ht="18" customHeight="1" x14ac:dyDescent="0.25">
      <c r="A52" s="58">
        <v>8</v>
      </c>
      <c r="B52" s="58"/>
      <c r="C52" s="147" t="s">
        <v>47</v>
      </c>
      <c r="D52" s="147"/>
      <c r="E52" s="147"/>
      <c r="F52" s="147"/>
      <c r="G52" s="21"/>
      <c r="H52" s="29"/>
      <c r="I52" s="30"/>
      <c r="J52" s="30"/>
      <c r="K52" s="56"/>
      <c r="L52" s="10"/>
      <c r="M52" s="57"/>
      <c r="N52" s="10"/>
    </row>
    <row r="53" spans="1:14" ht="14.1" customHeight="1" x14ac:dyDescent="0.25">
      <c r="A53" s="21" t="s">
        <v>40</v>
      </c>
      <c r="B53" s="21">
        <v>89446</v>
      </c>
      <c r="C53" s="148" t="s">
        <v>84</v>
      </c>
      <c r="D53" s="148"/>
      <c r="E53" s="148"/>
      <c r="F53" s="148"/>
      <c r="G53" s="26" t="s">
        <v>26</v>
      </c>
      <c r="H53" s="27">
        <v>5</v>
      </c>
      <c r="I53" s="28">
        <v>2.91</v>
      </c>
      <c r="J53" s="77">
        <f t="shared" ref="J53:J56" si="6">I53*H53</f>
        <v>14.55</v>
      </c>
      <c r="K53" s="56"/>
      <c r="L53" s="10"/>
      <c r="M53" s="57"/>
      <c r="N53" s="10"/>
    </row>
    <row r="54" spans="1:14" ht="14.1" customHeight="1" x14ac:dyDescent="0.25">
      <c r="A54" s="21" t="s">
        <v>41</v>
      </c>
      <c r="B54" s="21">
        <v>89363</v>
      </c>
      <c r="C54" s="148" t="s">
        <v>85</v>
      </c>
      <c r="D54" s="148"/>
      <c r="E54" s="148"/>
      <c r="F54" s="148"/>
      <c r="G54" s="26" t="s">
        <v>2</v>
      </c>
      <c r="H54" s="27">
        <v>4</v>
      </c>
      <c r="I54" s="28">
        <v>5.62</v>
      </c>
      <c r="J54" s="77">
        <f t="shared" si="6"/>
        <v>22.48</v>
      </c>
      <c r="K54" s="56"/>
      <c r="L54" s="10"/>
      <c r="M54" s="57"/>
      <c r="N54" s="10"/>
    </row>
    <row r="55" spans="1:14" ht="14.1" customHeight="1" x14ac:dyDescent="0.25">
      <c r="A55" s="21" t="s">
        <v>42</v>
      </c>
      <c r="B55" s="21">
        <v>89508</v>
      </c>
      <c r="C55" s="176" t="s">
        <v>86</v>
      </c>
      <c r="D55" s="177"/>
      <c r="E55" s="177"/>
      <c r="F55" s="178"/>
      <c r="G55" s="26" t="s">
        <v>26</v>
      </c>
      <c r="H55" s="27">
        <v>6</v>
      </c>
      <c r="I55" s="28">
        <v>9.92</v>
      </c>
      <c r="J55" s="77">
        <f t="shared" si="6"/>
        <v>59.519999999999996</v>
      </c>
      <c r="K55" s="56"/>
      <c r="L55" s="10"/>
      <c r="M55" s="57"/>
      <c r="N55" s="10"/>
    </row>
    <row r="56" spans="1:14" ht="14.1" customHeight="1" x14ac:dyDescent="0.25">
      <c r="A56" s="21" t="s">
        <v>43</v>
      </c>
      <c r="B56" s="75">
        <v>89512</v>
      </c>
      <c r="C56" s="148" t="s">
        <v>104</v>
      </c>
      <c r="D56" s="148"/>
      <c r="E56" s="148"/>
      <c r="F56" s="148"/>
      <c r="G56" s="26" t="s">
        <v>26</v>
      </c>
      <c r="H56" s="27">
        <v>10</v>
      </c>
      <c r="I56" s="28">
        <v>31.14</v>
      </c>
      <c r="J56" s="77">
        <f t="shared" si="6"/>
        <v>311.39999999999998</v>
      </c>
      <c r="K56" s="56"/>
      <c r="L56" s="10"/>
      <c r="M56" s="57"/>
      <c r="N56" s="10"/>
    </row>
    <row r="57" spans="1:14" s="20" customFormat="1" ht="18" customHeight="1" x14ac:dyDescent="0.25">
      <c r="A57" s="168" t="s">
        <v>7</v>
      </c>
      <c r="B57" s="169"/>
      <c r="C57" s="169"/>
      <c r="D57" s="169"/>
      <c r="E57" s="169"/>
      <c r="F57" s="169"/>
      <c r="G57" s="169"/>
      <c r="H57" s="169"/>
      <c r="I57" s="170"/>
      <c r="J57" s="72">
        <f>SUM(J53:J56)</f>
        <v>407.95</v>
      </c>
      <c r="K57" s="43"/>
      <c r="L57" s="44"/>
      <c r="M57" s="45"/>
      <c r="N57" s="44"/>
    </row>
    <row r="58" spans="1:14" ht="18" customHeight="1" x14ac:dyDescent="0.25">
      <c r="A58" s="58">
        <v>9</v>
      </c>
      <c r="B58" s="58"/>
      <c r="C58" s="147" t="s">
        <v>95</v>
      </c>
      <c r="D58" s="147"/>
      <c r="E58" s="147"/>
      <c r="F58" s="147"/>
      <c r="G58" s="21"/>
      <c r="H58" s="29"/>
      <c r="I58" s="30"/>
      <c r="J58" s="30"/>
      <c r="K58" s="56"/>
      <c r="L58" s="14"/>
      <c r="M58" s="57"/>
      <c r="N58" s="14"/>
    </row>
    <row r="59" spans="1:14" ht="14.1" customHeight="1" x14ac:dyDescent="0.25">
      <c r="A59" s="21" t="s">
        <v>46</v>
      </c>
      <c r="B59" s="42" t="s">
        <v>117</v>
      </c>
      <c r="C59" s="191" t="s">
        <v>114</v>
      </c>
      <c r="D59" s="192"/>
      <c r="E59" s="192"/>
      <c r="F59" s="193"/>
      <c r="G59" s="21" t="s">
        <v>26</v>
      </c>
      <c r="H59" s="27">
        <v>24.9</v>
      </c>
      <c r="I59" s="21">
        <v>31.51</v>
      </c>
      <c r="J59" s="79">
        <f>H59*I59</f>
        <v>784.59900000000005</v>
      </c>
      <c r="K59" s="56"/>
      <c r="L59" s="14"/>
      <c r="M59" s="57"/>
      <c r="N59" s="14"/>
    </row>
    <row r="60" spans="1:14" ht="14.1" customHeight="1" x14ac:dyDescent="0.25">
      <c r="A60" s="21" t="s">
        <v>107</v>
      </c>
      <c r="B60" s="75" t="s">
        <v>116</v>
      </c>
      <c r="C60" s="187" t="s">
        <v>115</v>
      </c>
      <c r="D60" s="187"/>
      <c r="E60" s="187"/>
      <c r="F60" s="187"/>
      <c r="G60" s="21" t="s">
        <v>11</v>
      </c>
      <c r="H60" s="27">
        <v>1.49</v>
      </c>
      <c r="I60" s="21">
        <v>81.97</v>
      </c>
      <c r="J60" s="79">
        <f t="shared" ref="J60" si="7">H60*I60</f>
        <v>122.1353</v>
      </c>
      <c r="K60" s="56"/>
      <c r="L60" s="14"/>
      <c r="M60" s="57"/>
      <c r="N60" s="14"/>
    </row>
    <row r="61" spans="1:14" s="50" customFormat="1" ht="18" customHeight="1" x14ac:dyDescent="0.25">
      <c r="A61" s="213" t="s">
        <v>7</v>
      </c>
      <c r="B61" s="214"/>
      <c r="C61" s="214"/>
      <c r="D61" s="214"/>
      <c r="E61" s="214"/>
      <c r="F61" s="214"/>
      <c r="G61" s="214"/>
      <c r="H61" s="214"/>
      <c r="I61" s="215"/>
      <c r="J61" s="80">
        <f>SUM(J59:J60)</f>
        <v>906.73430000000008</v>
      </c>
      <c r="K61" s="47"/>
      <c r="L61" s="48"/>
      <c r="M61" s="49"/>
      <c r="N61" s="48"/>
    </row>
    <row r="62" spans="1:14" ht="18" customHeight="1" x14ac:dyDescent="0.25">
      <c r="A62" s="58">
        <v>10</v>
      </c>
      <c r="B62" s="58"/>
      <c r="C62" s="147" t="s">
        <v>99</v>
      </c>
      <c r="D62" s="147"/>
      <c r="E62" s="147"/>
      <c r="F62" s="147"/>
      <c r="G62" s="21"/>
      <c r="H62" s="29"/>
      <c r="I62" s="30"/>
      <c r="J62" s="30"/>
      <c r="K62" s="56"/>
      <c r="L62" s="10"/>
      <c r="M62" s="57"/>
      <c r="N62" s="10"/>
    </row>
    <row r="63" spans="1:14" ht="14.1" customHeight="1" x14ac:dyDescent="0.25">
      <c r="A63" s="21" t="s">
        <v>48</v>
      </c>
      <c r="B63" s="21">
        <v>72935</v>
      </c>
      <c r="C63" s="148" t="s">
        <v>64</v>
      </c>
      <c r="D63" s="148"/>
      <c r="E63" s="148"/>
      <c r="F63" s="148"/>
      <c r="G63" s="26" t="s">
        <v>26</v>
      </c>
      <c r="H63" s="27">
        <v>155.34</v>
      </c>
      <c r="I63" s="28">
        <v>6.55</v>
      </c>
      <c r="J63" s="77">
        <f t="shared" ref="J63:J69" si="8">I63*H63</f>
        <v>1017.477</v>
      </c>
      <c r="K63" s="56"/>
      <c r="L63" s="10"/>
      <c r="M63" s="57"/>
      <c r="N63" s="10"/>
    </row>
    <row r="64" spans="1:14" ht="14.1" customHeight="1" x14ac:dyDescent="0.25">
      <c r="A64" s="21" t="s">
        <v>49</v>
      </c>
      <c r="B64" s="21" t="s">
        <v>90</v>
      </c>
      <c r="C64" s="148" t="s">
        <v>65</v>
      </c>
      <c r="D64" s="148"/>
      <c r="E64" s="148"/>
      <c r="F64" s="148"/>
      <c r="G64" s="26" t="s">
        <v>26</v>
      </c>
      <c r="H64" s="27">
        <v>124.5</v>
      </c>
      <c r="I64" s="28">
        <v>2.96</v>
      </c>
      <c r="J64" s="77">
        <f t="shared" si="8"/>
        <v>368.52</v>
      </c>
      <c r="K64" s="56"/>
      <c r="L64" s="10"/>
      <c r="M64" s="57"/>
      <c r="N64" s="10"/>
    </row>
    <row r="65" spans="1:14" ht="14.1" customHeight="1" x14ac:dyDescent="0.25">
      <c r="A65" s="21" t="s">
        <v>50</v>
      </c>
      <c r="B65" s="21" t="s">
        <v>105</v>
      </c>
      <c r="C65" s="148" t="s">
        <v>101</v>
      </c>
      <c r="D65" s="148"/>
      <c r="E65" s="148"/>
      <c r="F65" s="148"/>
      <c r="G65" s="26" t="s">
        <v>26</v>
      </c>
      <c r="H65" s="27">
        <v>44</v>
      </c>
      <c r="I65" s="28">
        <v>5.66</v>
      </c>
      <c r="J65" s="77">
        <f t="shared" si="8"/>
        <v>249.04000000000002</v>
      </c>
      <c r="K65" s="56"/>
      <c r="L65" s="10"/>
      <c r="M65" s="57"/>
      <c r="N65" s="10"/>
    </row>
    <row r="66" spans="1:14" ht="14.1" customHeight="1" x14ac:dyDescent="0.25">
      <c r="A66" s="21" t="s">
        <v>51</v>
      </c>
      <c r="B66" s="21" t="s">
        <v>91</v>
      </c>
      <c r="C66" s="148" t="s">
        <v>66</v>
      </c>
      <c r="D66" s="148"/>
      <c r="E66" s="148"/>
      <c r="F66" s="148"/>
      <c r="G66" s="26" t="s">
        <v>2</v>
      </c>
      <c r="H66" s="27">
        <v>1</v>
      </c>
      <c r="I66" s="28">
        <v>11.73</v>
      </c>
      <c r="J66" s="77">
        <f t="shared" si="8"/>
        <v>11.73</v>
      </c>
      <c r="K66" s="56"/>
      <c r="L66" s="10"/>
      <c r="M66" s="57"/>
      <c r="N66" s="10"/>
    </row>
    <row r="67" spans="1:14" ht="14.1" customHeight="1" x14ac:dyDescent="0.25">
      <c r="A67" s="21" t="s">
        <v>52</v>
      </c>
      <c r="B67" s="21">
        <v>72332</v>
      </c>
      <c r="C67" s="148" t="s">
        <v>67</v>
      </c>
      <c r="D67" s="148"/>
      <c r="E67" s="148"/>
      <c r="F67" s="148"/>
      <c r="G67" s="26" t="s">
        <v>2</v>
      </c>
      <c r="H67" s="27">
        <v>2</v>
      </c>
      <c r="I67" s="28">
        <v>20.329999999999998</v>
      </c>
      <c r="J67" s="77">
        <f t="shared" si="8"/>
        <v>40.659999999999997</v>
      </c>
      <c r="K67" s="56"/>
      <c r="L67" s="10"/>
      <c r="M67" s="57"/>
      <c r="N67" s="10"/>
    </row>
    <row r="68" spans="1:14" ht="14.1" customHeight="1" x14ac:dyDescent="0.25">
      <c r="A68" s="21" t="s">
        <v>53</v>
      </c>
      <c r="B68" s="21">
        <v>83540</v>
      </c>
      <c r="C68" s="148" t="s">
        <v>88</v>
      </c>
      <c r="D68" s="148"/>
      <c r="E68" s="148"/>
      <c r="F68" s="148"/>
      <c r="G68" s="26" t="s">
        <v>2</v>
      </c>
      <c r="H68" s="27">
        <v>9</v>
      </c>
      <c r="I68" s="28">
        <v>12.8</v>
      </c>
      <c r="J68" s="77">
        <f t="shared" si="8"/>
        <v>115.2</v>
      </c>
      <c r="K68" s="56"/>
      <c r="L68" s="10"/>
      <c r="M68" s="57"/>
      <c r="N68" s="10"/>
    </row>
    <row r="69" spans="1:14" ht="14.1" customHeight="1" x14ac:dyDescent="0.25">
      <c r="A69" s="21" t="s">
        <v>54</v>
      </c>
      <c r="B69" s="21" t="s">
        <v>89</v>
      </c>
      <c r="C69" s="148" t="s">
        <v>68</v>
      </c>
      <c r="D69" s="148"/>
      <c r="E69" s="148"/>
      <c r="F69" s="148"/>
      <c r="G69" s="26" t="s">
        <v>2</v>
      </c>
      <c r="H69" s="27">
        <v>10</v>
      </c>
      <c r="I69" s="28">
        <v>100.15</v>
      </c>
      <c r="J69" s="77">
        <f t="shared" si="8"/>
        <v>1001.5</v>
      </c>
      <c r="K69" s="56"/>
      <c r="L69" s="10"/>
      <c r="M69" s="57"/>
      <c r="N69" s="10"/>
    </row>
    <row r="70" spans="1:14" s="20" customFormat="1" ht="18" customHeight="1" x14ac:dyDescent="0.25">
      <c r="A70" s="168" t="s">
        <v>7</v>
      </c>
      <c r="B70" s="169"/>
      <c r="C70" s="169"/>
      <c r="D70" s="169"/>
      <c r="E70" s="169"/>
      <c r="F70" s="169"/>
      <c r="G70" s="169"/>
      <c r="H70" s="169"/>
      <c r="I70" s="170"/>
      <c r="J70" s="72">
        <f>SUM(J63:J69)</f>
        <v>2804.127</v>
      </c>
      <c r="K70" s="51"/>
      <c r="L70" s="52"/>
      <c r="M70" s="53"/>
      <c r="N70" s="52"/>
    </row>
    <row r="71" spans="1:14" ht="18" customHeight="1" x14ac:dyDescent="0.25">
      <c r="A71" s="58">
        <v>11</v>
      </c>
      <c r="B71" s="58"/>
      <c r="C71" s="147" t="s">
        <v>61</v>
      </c>
      <c r="D71" s="147"/>
      <c r="E71" s="147"/>
      <c r="F71" s="147"/>
      <c r="G71" s="21"/>
      <c r="H71" s="29"/>
      <c r="I71" s="30"/>
      <c r="J71" s="30"/>
      <c r="K71" s="56"/>
      <c r="L71" s="10"/>
      <c r="M71" s="57"/>
      <c r="N71" s="10"/>
    </row>
    <row r="72" spans="1:14" ht="14.1" customHeight="1" x14ac:dyDescent="0.25">
      <c r="A72" s="21" t="s">
        <v>55</v>
      </c>
      <c r="B72" s="21">
        <v>72553</v>
      </c>
      <c r="C72" s="148" t="s">
        <v>92</v>
      </c>
      <c r="D72" s="148"/>
      <c r="E72" s="148"/>
      <c r="F72" s="148"/>
      <c r="G72" s="26" t="s">
        <v>2</v>
      </c>
      <c r="H72" s="27">
        <v>1</v>
      </c>
      <c r="I72" s="28">
        <v>118.66</v>
      </c>
      <c r="J72" s="77">
        <f>I72*H72</f>
        <v>118.66</v>
      </c>
      <c r="K72" s="56"/>
      <c r="L72" s="10"/>
      <c r="M72" s="57"/>
      <c r="N72" s="10"/>
    </row>
    <row r="73" spans="1:14" s="20" customFormat="1" ht="18" customHeight="1" x14ac:dyDescent="0.25">
      <c r="A73" s="168" t="s">
        <v>7</v>
      </c>
      <c r="B73" s="169"/>
      <c r="C73" s="169"/>
      <c r="D73" s="169"/>
      <c r="E73" s="169"/>
      <c r="F73" s="169"/>
      <c r="G73" s="169"/>
      <c r="H73" s="169"/>
      <c r="I73" s="170"/>
      <c r="J73" s="72">
        <f>SUM(J72:J72)</f>
        <v>118.66</v>
      </c>
      <c r="K73" s="43"/>
      <c r="L73" s="44"/>
      <c r="M73" s="45"/>
      <c r="N73" s="44"/>
    </row>
    <row r="74" spans="1:14" ht="18" customHeight="1" x14ac:dyDescent="0.25">
      <c r="A74" s="58">
        <v>12</v>
      </c>
      <c r="B74" s="58"/>
      <c r="C74" s="147" t="s">
        <v>62</v>
      </c>
      <c r="D74" s="147"/>
      <c r="E74" s="147"/>
      <c r="F74" s="147"/>
      <c r="G74" s="21"/>
      <c r="H74" s="29"/>
      <c r="I74" s="30"/>
      <c r="J74" s="30"/>
      <c r="K74" s="56"/>
      <c r="L74" s="10"/>
      <c r="M74" s="57"/>
      <c r="N74" s="10"/>
    </row>
    <row r="75" spans="1:14" ht="14.1" customHeight="1" x14ac:dyDescent="0.25">
      <c r="A75" s="21" t="s">
        <v>56</v>
      </c>
      <c r="B75" s="25">
        <v>88414</v>
      </c>
      <c r="C75" s="176" t="s">
        <v>87</v>
      </c>
      <c r="D75" s="180"/>
      <c r="E75" s="180"/>
      <c r="F75" s="181"/>
      <c r="G75" s="26" t="s">
        <v>6</v>
      </c>
      <c r="H75" s="27">
        <v>151.28</v>
      </c>
      <c r="I75" s="29">
        <v>4.0599999999999996</v>
      </c>
      <c r="J75" s="77">
        <f t="shared" ref="J75:J76" si="9">I75*H75</f>
        <v>614.19679999999994</v>
      </c>
      <c r="K75" s="56"/>
      <c r="L75" s="10"/>
      <c r="M75" s="57"/>
      <c r="N75" s="10"/>
    </row>
    <row r="76" spans="1:14" ht="14.1" customHeight="1" x14ac:dyDescent="0.25">
      <c r="A76" s="21" t="s">
        <v>57</v>
      </c>
      <c r="B76" s="21">
        <v>88431</v>
      </c>
      <c r="C76" s="148" t="s">
        <v>123</v>
      </c>
      <c r="D76" s="148"/>
      <c r="E76" s="148"/>
      <c r="F76" s="148"/>
      <c r="G76" s="26" t="s">
        <v>6</v>
      </c>
      <c r="H76" s="27">
        <v>315</v>
      </c>
      <c r="I76" s="29">
        <v>14.56</v>
      </c>
      <c r="J76" s="77">
        <f t="shared" si="9"/>
        <v>4586.4000000000005</v>
      </c>
      <c r="K76" s="56"/>
      <c r="L76" s="10"/>
      <c r="M76" s="57"/>
      <c r="N76" s="10"/>
    </row>
    <row r="77" spans="1:14" ht="14.1" customHeight="1" x14ac:dyDescent="0.25">
      <c r="A77" s="21" t="s">
        <v>109</v>
      </c>
      <c r="B77" s="75" t="s">
        <v>118</v>
      </c>
      <c r="C77" s="187" t="s">
        <v>110</v>
      </c>
      <c r="D77" s="187"/>
      <c r="E77" s="187"/>
      <c r="F77" s="187"/>
      <c r="G77" s="26" t="s">
        <v>6</v>
      </c>
      <c r="H77" s="27">
        <v>24.36</v>
      </c>
      <c r="I77" s="29">
        <v>20.02</v>
      </c>
      <c r="J77" s="77">
        <f t="shared" ref="J77" si="10">I77*H77</f>
        <v>487.68719999999996</v>
      </c>
      <c r="K77" s="56"/>
      <c r="L77" s="10"/>
      <c r="M77" s="57"/>
      <c r="N77" s="10"/>
    </row>
    <row r="78" spans="1:14" s="20" customFormat="1" ht="18" customHeight="1" x14ac:dyDescent="0.25">
      <c r="A78" s="168" t="s">
        <v>7</v>
      </c>
      <c r="B78" s="169"/>
      <c r="C78" s="169"/>
      <c r="D78" s="169"/>
      <c r="E78" s="169"/>
      <c r="F78" s="169"/>
      <c r="G78" s="169"/>
      <c r="H78" s="169"/>
      <c r="I78" s="170"/>
      <c r="J78" s="72">
        <f>SUM(J75:J77)</f>
        <v>5688.2840000000006</v>
      </c>
      <c r="K78" s="43"/>
      <c r="L78" s="44"/>
      <c r="M78" s="45"/>
      <c r="N78" s="44"/>
    </row>
    <row r="79" spans="1:14" ht="18" customHeight="1" x14ac:dyDescent="0.25">
      <c r="A79" s="58">
        <v>13</v>
      </c>
      <c r="B79" s="58"/>
      <c r="C79" s="147" t="s">
        <v>58</v>
      </c>
      <c r="D79" s="147"/>
      <c r="E79" s="147"/>
      <c r="F79" s="147"/>
      <c r="G79" s="21"/>
      <c r="H79" s="29"/>
      <c r="I79" s="30"/>
      <c r="J79" s="30"/>
      <c r="K79" s="56"/>
      <c r="L79" s="10"/>
      <c r="M79" s="57"/>
      <c r="N79" s="10"/>
    </row>
    <row r="80" spans="1:14" ht="14.1" customHeight="1" x14ac:dyDescent="0.25">
      <c r="A80" s="21" t="s">
        <v>121</v>
      </c>
      <c r="B80" s="21">
        <v>9537</v>
      </c>
      <c r="C80" s="148" t="s">
        <v>59</v>
      </c>
      <c r="D80" s="148"/>
      <c r="E80" s="148"/>
      <c r="F80" s="148"/>
      <c r="G80" s="26" t="s">
        <v>6</v>
      </c>
      <c r="H80" s="27">
        <v>52.8</v>
      </c>
      <c r="I80" s="28">
        <v>1.88</v>
      </c>
      <c r="J80" s="77">
        <f>I80*H80</f>
        <v>99.263999999999996</v>
      </c>
      <c r="K80" s="56"/>
      <c r="L80" s="10"/>
      <c r="M80" s="57"/>
      <c r="N80" s="10"/>
    </row>
    <row r="81" spans="1:14" s="20" customFormat="1" ht="18" customHeight="1" x14ac:dyDescent="0.25">
      <c r="A81" s="168" t="s">
        <v>7</v>
      </c>
      <c r="B81" s="169"/>
      <c r="C81" s="169"/>
      <c r="D81" s="169"/>
      <c r="E81" s="169"/>
      <c r="F81" s="169"/>
      <c r="G81" s="169"/>
      <c r="H81" s="169"/>
      <c r="I81" s="170"/>
      <c r="J81" s="72">
        <f>SUM(J80:J80)</f>
        <v>99.263999999999996</v>
      </c>
      <c r="K81" s="43"/>
      <c r="L81" s="44"/>
      <c r="M81" s="45"/>
      <c r="N81" s="44"/>
    </row>
    <row r="82" spans="1:14" ht="12" customHeight="1" thickBot="1" x14ac:dyDescent="0.3">
      <c r="A82" s="200"/>
      <c r="B82" s="201"/>
      <c r="C82" s="201"/>
      <c r="D82" s="201"/>
      <c r="E82" s="201"/>
      <c r="F82" s="201"/>
      <c r="G82" s="201"/>
      <c r="H82" s="201"/>
      <c r="I82" s="201"/>
      <c r="J82" s="202"/>
      <c r="K82" s="56"/>
      <c r="L82" s="10"/>
      <c r="M82" s="57"/>
      <c r="N82" s="10"/>
    </row>
    <row r="83" spans="1:14" ht="17.25" customHeight="1" thickBot="1" x14ac:dyDescent="0.3">
      <c r="A83" s="194" t="s">
        <v>124</v>
      </c>
      <c r="B83" s="195"/>
      <c r="C83" s="195"/>
      <c r="D83" s="195"/>
      <c r="E83" s="195"/>
      <c r="F83" s="195"/>
      <c r="G83" s="195"/>
      <c r="H83" s="195"/>
      <c r="I83" s="196"/>
      <c r="J83" s="62">
        <f>(J16+J20+J28+J34+J43+J47+J51+J57+J61+J70+J73+J78+J81)*1.23</f>
        <v>47816.316666000006</v>
      </c>
      <c r="K83" s="17"/>
      <c r="L83" s="14"/>
      <c r="M83" s="16"/>
      <c r="N83" s="14"/>
    </row>
    <row r="84" spans="1:14" ht="12" customHeight="1" x14ac:dyDescent="0.25">
      <c r="A84" s="81"/>
      <c r="B84" s="10"/>
      <c r="C84" s="10"/>
      <c r="D84" s="10"/>
      <c r="E84" s="10"/>
      <c r="F84" s="10"/>
      <c r="G84" s="10"/>
      <c r="H84" s="12"/>
      <c r="I84" s="57"/>
      <c r="J84" s="82"/>
      <c r="K84" s="63"/>
      <c r="L84" s="10"/>
      <c r="M84" s="10"/>
      <c r="N84" s="10"/>
    </row>
    <row r="85" spans="1:14" ht="14.25" customHeight="1" x14ac:dyDescent="0.25">
      <c r="A85" s="206" t="s">
        <v>134</v>
      </c>
      <c r="B85" s="207"/>
      <c r="C85" s="207"/>
      <c r="D85" s="6"/>
      <c r="E85" s="6"/>
      <c r="F85" s="6"/>
      <c r="G85" s="6"/>
      <c r="H85" s="6"/>
      <c r="I85" s="6"/>
      <c r="J85" s="83"/>
      <c r="K85" s="63"/>
      <c r="L85" s="10"/>
      <c r="M85" s="10"/>
      <c r="N85" s="10"/>
    </row>
    <row r="86" spans="1:14" ht="26.25" customHeight="1" x14ac:dyDescent="0.25">
      <c r="A86" s="206"/>
      <c r="B86" s="207"/>
      <c r="C86" s="207"/>
      <c r="D86" s="6"/>
      <c r="E86" s="6"/>
      <c r="F86" s="6"/>
      <c r="G86" s="6"/>
      <c r="H86" s="6"/>
      <c r="I86" s="6"/>
      <c r="J86" s="83"/>
      <c r="K86" s="197"/>
      <c r="L86" s="198"/>
      <c r="M86" s="198"/>
      <c r="N86" s="198"/>
    </row>
    <row r="87" spans="1:14" ht="21.75" customHeight="1" x14ac:dyDescent="0.25">
      <c r="A87" s="206"/>
      <c r="B87" s="207"/>
      <c r="C87" s="207"/>
      <c r="D87" s="210" t="s">
        <v>130</v>
      </c>
      <c r="E87" s="210"/>
      <c r="F87" s="210"/>
      <c r="G87" s="207" t="s">
        <v>132</v>
      </c>
      <c r="H87" s="207"/>
      <c r="I87" s="207"/>
      <c r="J87" s="212"/>
      <c r="K87" s="63"/>
      <c r="L87" s="10"/>
      <c r="M87" s="10"/>
      <c r="N87" s="10"/>
    </row>
    <row r="88" spans="1:14" ht="11.25" customHeight="1" thickBot="1" x14ac:dyDescent="0.3">
      <c r="A88" s="208"/>
      <c r="B88" s="209"/>
      <c r="C88" s="209"/>
      <c r="D88" s="211" t="s">
        <v>131</v>
      </c>
      <c r="E88" s="211"/>
      <c r="F88" s="211"/>
      <c r="G88" s="203" t="s">
        <v>133</v>
      </c>
      <c r="H88" s="203"/>
      <c r="I88" s="203"/>
      <c r="J88" s="204"/>
      <c r="K88" s="63"/>
      <c r="L88" s="10"/>
      <c r="M88" s="10"/>
      <c r="N88" s="10"/>
    </row>
    <row r="89" spans="1:14" ht="12" customHeight="1" x14ac:dyDescent="0.25"/>
    <row r="90" spans="1:14" ht="12" customHeight="1" x14ac:dyDescent="0.25">
      <c r="D90" s="199"/>
      <c r="E90" s="199"/>
      <c r="F90" s="199"/>
    </row>
    <row r="91" spans="1:14" ht="12" customHeight="1" x14ac:dyDescent="0.25">
      <c r="D91" s="205"/>
      <c r="E91" s="205"/>
      <c r="F91" s="205"/>
    </row>
    <row r="92" spans="1:14" ht="12" customHeight="1" x14ac:dyDescent="0.25">
      <c r="D92" s="3"/>
      <c r="E92" s="3"/>
      <c r="F92" s="3"/>
    </row>
    <row r="93" spans="1:14" ht="12" customHeight="1" x14ac:dyDescent="0.25">
      <c r="D93" s="3"/>
      <c r="E93" s="3"/>
      <c r="F93" s="3"/>
    </row>
    <row r="94" spans="1:14" ht="12" customHeight="1" x14ac:dyDescent="0.25"/>
    <row r="95" spans="1:14" ht="12" customHeight="1" x14ac:dyDescent="0.25"/>
  </sheetData>
  <mergeCells count="92">
    <mergeCell ref="A61:I61"/>
    <mergeCell ref="C63:F63"/>
    <mergeCell ref="C64:F64"/>
    <mergeCell ref="C65:F65"/>
    <mergeCell ref="C60:F60"/>
    <mergeCell ref="C62:F62"/>
    <mergeCell ref="D91:F91"/>
    <mergeCell ref="C80:F80"/>
    <mergeCell ref="A81:I81"/>
    <mergeCell ref="A73:I73"/>
    <mergeCell ref="C74:F74"/>
    <mergeCell ref="C76:F76"/>
    <mergeCell ref="A78:I78"/>
    <mergeCell ref="C79:F79"/>
    <mergeCell ref="C75:F75"/>
    <mergeCell ref="C77:F77"/>
    <mergeCell ref="A85:C88"/>
    <mergeCell ref="D87:F87"/>
    <mergeCell ref="D88:F88"/>
    <mergeCell ref="G87:J87"/>
    <mergeCell ref="C67:F67"/>
    <mergeCell ref="A83:I83"/>
    <mergeCell ref="C66:F66"/>
    <mergeCell ref="K86:N86"/>
    <mergeCell ref="D90:F90"/>
    <mergeCell ref="C69:F69"/>
    <mergeCell ref="A70:I70"/>
    <mergeCell ref="C68:F68"/>
    <mergeCell ref="C71:F71"/>
    <mergeCell ref="C72:F72"/>
    <mergeCell ref="A82:J82"/>
    <mergeCell ref="G88:J88"/>
    <mergeCell ref="C55:F55"/>
    <mergeCell ref="C54:F54"/>
    <mergeCell ref="C59:F59"/>
    <mergeCell ref="C56:F56"/>
    <mergeCell ref="C58:F58"/>
    <mergeCell ref="A57:I57"/>
    <mergeCell ref="C46:F46"/>
    <mergeCell ref="C44:F44"/>
    <mergeCell ref="C45:F45"/>
    <mergeCell ref="C40:F40"/>
    <mergeCell ref="C41:F41"/>
    <mergeCell ref="C42:F42"/>
    <mergeCell ref="A43:I43"/>
    <mergeCell ref="A51:I51"/>
    <mergeCell ref="C52:F52"/>
    <mergeCell ref="C53:F53"/>
    <mergeCell ref="A47:I47"/>
    <mergeCell ref="C48:F48"/>
    <mergeCell ref="C49:F49"/>
    <mergeCell ref="C50:F50"/>
    <mergeCell ref="A34:I34"/>
    <mergeCell ref="C35:F35"/>
    <mergeCell ref="C37:F37"/>
    <mergeCell ref="C38:F38"/>
    <mergeCell ref="C39:F39"/>
    <mergeCell ref="C36:F36"/>
    <mergeCell ref="A28:I28"/>
    <mergeCell ref="C33:F33"/>
    <mergeCell ref="C31:F31"/>
    <mergeCell ref="C32:F32"/>
    <mergeCell ref="C29:F29"/>
    <mergeCell ref="C30:F30"/>
    <mergeCell ref="A20:I20"/>
    <mergeCell ref="H10:H12"/>
    <mergeCell ref="I10:I12"/>
    <mergeCell ref="B10:B12"/>
    <mergeCell ref="C13:F13"/>
    <mergeCell ref="A10:A12"/>
    <mergeCell ref="C10:F12"/>
    <mergeCell ref="G10:G12"/>
    <mergeCell ref="C14:F14"/>
    <mergeCell ref="A16:I16"/>
    <mergeCell ref="C17:F17"/>
    <mergeCell ref="C18:F18"/>
    <mergeCell ref="C19:F19"/>
    <mergeCell ref="C15:F15"/>
    <mergeCell ref="B1:I3"/>
    <mergeCell ref="A1:A3"/>
    <mergeCell ref="J1:J3"/>
    <mergeCell ref="K10:N10"/>
    <mergeCell ref="M11:N11"/>
    <mergeCell ref="J10:J12"/>
    <mergeCell ref="A5:J5"/>
    <mergeCell ref="A9:J9"/>
    <mergeCell ref="C24:F24"/>
    <mergeCell ref="C25:F25"/>
    <mergeCell ref="C26:F26"/>
    <mergeCell ref="C21:F21"/>
    <mergeCell ref="C22:F22"/>
    <mergeCell ref="C23:F23"/>
  </mergeCells>
  <pageMargins left="1.25" right="0.25" top="0.25" bottom="0.25" header="0.3" footer="0.3"/>
  <pageSetup scale="34" orientation="portrait" horizontalDpi="4294967293" r:id="rId1"/>
  <rowBreaks count="1" manualBreakCount="1">
    <brk id="47" max="16383" man="1"/>
  </rowBreaks>
  <drawing r:id="rId2"/>
  <legacyDrawing r:id="rId3"/>
  <oleObjects>
    <mc:AlternateContent xmlns:mc="http://schemas.openxmlformats.org/markup-compatibility/2006">
      <mc:Choice Requires="x14">
        <oleObject progId="StaticMetafile" shapeId="1025" r:id="rId4">
          <objectPr defaultSize="0" autoPict="0" r:id="rId5">
            <anchor moveWithCells="1">
              <from>
                <xdr:col>9</xdr:col>
                <xdr:colOff>257175</xdr:colOff>
                <xdr:row>0</xdr:row>
                <xdr:rowOff>133350</xdr:rowOff>
              </from>
              <to>
                <xdr:col>9</xdr:col>
                <xdr:colOff>1066800</xdr:colOff>
                <xdr:row>2</xdr:row>
                <xdr:rowOff>276225</xdr:rowOff>
              </to>
            </anchor>
          </objectPr>
        </oleObject>
      </mc:Choice>
      <mc:Fallback>
        <oleObject progId="StaticMetafile" shapeId="1025" r:id="rId4"/>
      </mc:Fallback>
    </mc:AlternateContent>
    <mc:AlternateContent xmlns:mc="http://schemas.openxmlformats.org/markup-compatibility/2006">
      <mc:Choice Requires="x14">
        <oleObject progId="StaticMetafile" shapeId="1026" r:id="rId6">
          <objectPr defaultSize="0" autoPict="0" r:id="rId7">
            <anchor moveWithCells="1">
              <from>
                <xdr:col>0</xdr:col>
                <xdr:colOff>114300</xdr:colOff>
                <xdr:row>0</xdr:row>
                <xdr:rowOff>123825</xdr:rowOff>
              </from>
              <to>
                <xdr:col>1</xdr:col>
                <xdr:colOff>28575</xdr:colOff>
                <xdr:row>2</xdr:row>
                <xdr:rowOff>285750</xdr:rowOff>
              </to>
            </anchor>
          </objectPr>
        </oleObject>
      </mc:Choice>
      <mc:Fallback>
        <oleObject progId="StaticMetafile" shapeId="1026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opLeftCell="A13" workbookViewId="0">
      <selection sqref="A1:H31"/>
    </sheetView>
  </sheetViews>
  <sheetFormatPr defaultRowHeight="15" x14ac:dyDescent="0.25"/>
  <cols>
    <col min="1" max="1" width="6.28515625" customWidth="1"/>
    <col min="2" max="2" width="36.7109375" customWidth="1"/>
    <col min="3" max="3" width="15.5703125" customWidth="1"/>
    <col min="4" max="4" width="13.7109375" customWidth="1"/>
    <col min="5" max="5" width="6.85546875" customWidth="1"/>
    <col min="6" max="6" width="14.140625" customWidth="1"/>
    <col min="7" max="7" width="7.42578125" customWidth="1"/>
    <col min="8" max="8" width="14" customWidth="1"/>
  </cols>
  <sheetData>
    <row r="1" spans="1:10" ht="51" customHeight="1" x14ac:dyDescent="0.25">
      <c r="A1" s="217" t="s">
        <v>143</v>
      </c>
      <c r="B1" s="218"/>
      <c r="C1" s="218"/>
      <c r="D1" s="218"/>
      <c r="E1" s="218"/>
      <c r="F1" s="218"/>
      <c r="G1" s="218"/>
      <c r="H1" s="219"/>
    </row>
    <row r="2" spans="1:10" ht="18" customHeight="1" x14ac:dyDescent="0.25">
      <c r="A2" s="139" t="s">
        <v>126</v>
      </c>
      <c r="B2" s="138"/>
      <c r="C2" s="138"/>
      <c r="D2" s="138"/>
      <c r="E2" s="138"/>
      <c r="F2" s="138"/>
      <c r="G2" s="138"/>
      <c r="H2" s="140"/>
      <c r="I2" s="1"/>
      <c r="J2" s="1"/>
    </row>
    <row r="3" spans="1:10" x14ac:dyDescent="0.25">
      <c r="A3" s="220" t="s">
        <v>127</v>
      </c>
      <c r="B3" s="221"/>
      <c r="C3" s="221"/>
      <c r="D3" s="221"/>
      <c r="E3" s="221"/>
      <c r="F3" s="221"/>
      <c r="G3" s="221"/>
      <c r="H3" s="222"/>
    </row>
    <row r="4" spans="1:10" ht="15.75" thickBot="1" x14ac:dyDescent="0.3">
      <c r="A4" s="94"/>
      <c r="B4" s="216"/>
      <c r="C4" s="216"/>
      <c r="D4" s="216"/>
      <c r="E4" s="216"/>
      <c r="F4" s="216"/>
      <c r="G4" s="216"/>
      <c r="H4" s="137"/>
    </row>
    <row r="5" spans="1:10" x14ac:dyDescent="0.25">
      <c r="A5" s="226" t="s">
        <v>135</v>
      </c>
      <c r="B5" s="227"/>
      <c r="C5" s="227"/>
      <c r="D5" s="227"/>
      <c r="E5" s="227"/>
      <c r="F5" s="227"/>
      <c r="G5" s="227"/>
      <c r="H5" s="228"/>
    </row>
    <row r="6" spans="1:10" ht="18" x14ac:dyDescent="0.25">
      <c r="A6" s="229"/>
      <c r="B6" s="230"/>
      <c r="C6" s="230"/>
      <c r="D6" s="230"/>
      <c r="E6" s="230"/>
      <c r="F6" s="230"/>
      <c r="G6" s="230"/>
      <c r="H6" s="84"/>
    </row>
    <row r="7" spans="1:10" ht="25.5" x14ac:dyDescent="0.25">
      <c r="A7" s="117" t="s">
        <v>0</v>
      </c>
      <c r="B7" s="118" t="s">
        <v>1</v>
      </c>
      <c r="C7" s="121" t="s">
        <v>141</v>
      </c>
      <c r="D7" s="121" t="s">
        <v>140</v>
      </c>
      <c r="E7" s="121" t="s">
        <v>136</v>
      </c>
      <c r="F7" s="121" t="s">
        <v>137</v>
      </c>
      <c r="G7" s="121" t="s">
        <v>136</v>
      </c>
      <c r="H7" s="126" t="s">
        <v>138</v>
      </c>
    </row>
    <row r="8" spans="1:10" x14ac:dyDescent="0.25">
      <c r="A8" s="119">
        <v>1</v>
      </c>
      <c r="B8" s="120" t="s">
        <v>4</v>
      </c>
      <c r="C8" s="122">
        <v>1353.19</v>
      </c>
      <c r="D8" s="122">
        <f>SUM(C8*1.23)</f>
        <v>1664.4237000000001</v>
      </c>
      <c r="E8" s="123">
        <f>D8/D22</f>
        <v>3.4808695022954507E-2</v>
      </c>
      <c r="F8" s="122">
        <f t="shared" ref="F8:F20" si="0">$D8*G8</f>
        <v>1664.4237000000001</v>
      </c>
      <c r="G8" s="124">
        <v>1</v>
      </c>
      <c r="H8" s="134">
        <f t="shared" ref="H8:H20" si="1">SUM(F8)</f>
        <v>1664.4237000000001</v>
      </c>
    </row>
    <row r="9" spans="1:10" x14ac:dyDescent="0.25">
      <c r="A9" s="119">
        <v>2</v>
      </c>
      <c r="B9" s="120" t="s">
        <v>10</v>
      </c>
      <c r="C9" s="122">
        <v>102.81</v>
      </c>
      <c r="D9" s="122">
        <f t="shared" ref="D9:D19" si="2">SUM(C9*1.23)</f>
        <v>126.4563</v>
      </c>
      <c r="E9" s="123">
        <f>D9/D22</f>
        <v>2.6446263535127757E-3</v>
      </c>
      <c r="F9" s="122">
        <f t="shared" si="0"/>
        <v>126.4563</v>
      </c>
      <c r="G9" s="124">
        <v>1</v>
      </c>
      <c r="H9" s="134">
        <f t="shared" si="1"/>
        <v>126.4563</v>
      </c>
    </row>
    <row r="10" spans="1:10" x14ac:dyDescent="0.25">
      <c r="A10" s="119">
        <v>3</v>
      </c>
      <c r="B10" s="120" t="s">
        <v>93</v>
      </c>
      <c r="C10" s="122">
        <v>5404.24</v>
      </c>
      <c r="D10" s="122">
        <f t="shared" si="2"/>
        <v>6647.2151999999996</v>
      </c>
      <c r="E10" s="123">
        <f>D10/D22</f>
        <v>0.13901561642552165</v>
      </c>
      <c r="F10" s="122">
        <f t="shared" si="0"/>
        <v>6647.2151999999996</v>
      </c>
      <c r="G10" s="124">
        <v>1</v>
      </c>
      <c r="H10" s="134">
        <f t="shared" si="1"/>
        <v>6647.2151999999996</v>
      </c>
    </row>
    <row r="11" spans="1:10" x14ac:dyDescent="0.25">
      <c r="A11" s="119">
        <v>4</v>
      </c>
      <c r="B11" s="120" t="s">
        <v>100</v>
      </c>
      <c r="C11" s="122">
        <v>3274.64</v>
      </c>
      <c r="D11" s="122">
        <f t="shared" si="2"/>
        <v>4027.8071999999997</v>
      </c>
      <c r="E11" s="123">
        <f>D11/D22</f>
        <v>8.4234989225435999E-2</v>
      </c>
      <c r="F11" s="122">
        <f t="shared" si="0"/>
        <v>4027.8071999999997</v>
      </c>
      <c r="G11" s="124">
        <v>1</v>
      </c>
      <c r="H11" s="134">
        <f t="shared" si="1"/>
        <v>4027.8071999999997</v>
      </c>
    </row>
    <row r="12" spans="1:10" x14ac:dyDescent="0.25">
      <c r="A12" s="119">
        <v>5</v>
      </c>
      <c r="B12" s="120" t="s">
        <v>34</v>
      </c>
      <c r="C12" s="122">
        <v>9348.39</v>
      </c>
      <c r="D12" s="122">
        <f t="shared" si="2"/>
        <v>11498.519699999999</v>
      </c>
      <c r="E12" s="123">
        <f>D12/D22</f>
        <v>0.24047270262537976</v>
      </c>
      <c r="F12" s="122">
        <f t="shared" si="0"/>
        <v>11498.519699999999</v>
      </c>
      <c r="G12" s="124">
        <v>1</v>
      </c>
      <c r="H12" s="134">
        <f t="shared" si="1"/>
        <v>11498.519699999999</v>
      </c>
    </row>
    <row r="13" spans="1:10" x14ac:dyDescent="0.25">
      <c r="A13" s="119">
        <v>6</v>
      </c>
      <c r="B13" s="120" t="s">
        <v>63</v>
      </c>
      <c r="C13" s="122">
        <v>5961.67</v>
      </c>
      <c r="D13" s="122">
        <f t="shared" si="2"/>
        <v>7332.8540999999996</v>
      </c>
      <c r="E13" s="123">
        <f>D13/D22</f>
        <v>0.15335463080387615</v>
      </c>
      <c r="F13" s="122">
        <f t="shared" si="0"/>
        <v>7332.8540999999996</v>
      </c>
      <c r="G13" s="124">
        <v>1</v>
      </c>
      <c r="H13" s="134">
        <f t="shared" si="1"/>
        <v>7332.8540999999996</v>
      </c>
    </row>
    <row r="14" spans="1:10" x14ac:dyDescent="0.25">
      <c r="A14" s="119">
        <v>7</v>
      </c>
      <c r="B14" s="120" t="s">
        <v>44</v>
      </c>
      <c r="C14" s="122">
        <v>3405.1</v>
      </c>
      <c r="D14" s="122">
        <f t="shared" si="2"/>
        <v>4188.2730000000001</v>
      </c>
      <c r="E14" s="123">
        <f>D14/D22</f>
        <v>8.7590868557011495E-2</v>
      </c>
      <c r="F14" s="122">
        <f t="shared" si="0"/>
        <v>4188.2730000000001</v>
      </c>
      <c r="G14" s="124">
        <v>1</v>
      </c>
      <c r="H14" s="134">
        <f t="shared" si="1"/>
        <v>4188.2730000000001</v>
      </c>
    </row>
    <row r="15" spans="1:10" x14ac:dyDescent="0.25">
      <c r="A15" s="119">
        <v>8</v>
      </c>
      <c r="B15" s="120" t="s">
        <v>47</v>
      </c>
      <c r="C15" s="122">
        <v>407.95</v>
      </c>
      <c r="D15" s="122">
        <f t="shared" si="2"/>
        <v>501.77849999999995</v>
      </c>
      <c r="E15" s="123">
        <f>D15/D22</f>
        <v>1.0493875312863891E-2</v>
      </c>
      <c r="F15" s="122">
        <f t="shared" si="0"/>
        <v>501.77849999999995</v>
      </c>
      <c r="G15" s="124">
        <v>1</v>
      </c>
      <c r="H15" s="134">
        <f t="shared" si="1"/>
        <v>501.77849999999995</v>
      </c>
    </row>
    <row r="16" spans="1:10" x14ac:dyDescent="0.25">
      <c r="A16" s="119">
        <v>9</v>
      </c>
      <c r="B16" s="120" t="s">
        <v>95</v>
      </c>
      <c r="C16" s="122">
        <v>906.73</v>
      </c>
      <c r="D16" s="122">
        <f t="shared" si="2"/>
        <v>1115.2779</v>
      </c>
      <c r="E16" s="123">
        <f>D16/D22</f>
        <v>2.3324210227805068E-2</v>
      </c>
      <c r="F16" s="122">
        <f t="shared" si="0"/>
        <v>1115.2779</v>
      </c>
      <c r="G16" s="124">
        <v>1</v>
      </c>
      <c r="H16" s="134">
        <f t="shared" si="1"/>
        <v>1115.2779</v>
      </c>
    </row>
    <row r="17" spans="1:9" x14ac:dyDescent="0.25">
      <c r="A17" s="119">
        <v>10</v>
      </c>
      <c r="B17" s="120" t="s">
        <v>99</v>
      </c>
      <c r="C17" s="122">
        <v>2804.13</v>
      </c>
      <c r="D17" s="122">
        <f t="shared" si="2"/>
        <v>3449.0799000000002</v>
      </c>
      <c r="E17" s="123">
        <f>D17/D22</f>
        <v>7.2131855818264562E-2</v>
      </c>
      <c r="F17" s="122">
        <f t="shared" si="0"/>
        <v>3449.0799000000002</v>
      </c>
      <c r="G17" s="124">
        <v>1</v>
      </c>
      <c r="H17" s="134">
        <f t="shared" si="1"/>
        <v>3449.0799000000002</v>
      </c>
    </row>
    <row r="18" spans="1:9" x14ac:dyDescent="0.25">
      <c r="A18" s="119">
        <v>11</v>
      </c>
      <c r="B18" s="120" t="s">
        <v>61</v>
      </c>
      <c r="C18" s="122">
        <v>118.66</v>
      </c>
      <c r="D18" s="122">
        <f t="shared" si="2"/>
        <v>145.95179999999999</v>
      </c>
      <c r="E18" s="123">
        <f>D18/D22</f>
        <v>3.0523427984420382E-3</v>
      </c>
      <c r="F18" s="122">
        <f t="shared" si="0"/>
        <v>145.95179999999999</v>
      </c>
      <c r="G18" s="124">
        <v>1</v>
      </c>
      <c r="H18" s="134">
        <f t="shared" si="1"/>
        <v>145.95179999999999</v>
      </c>
    </row>
    <row r="19" spans="1:9" x14ac:dyDescent="0.25">
      <c r="A19" s="119">
        <v>12</v>
      </c>
      <c r="B19" s="120" t="s">
        <v>62</v>
      </c>
      <c r="C19" s="122">
        <v>5688.28</v>
      </c>
      <c r="D19" s="122">
        <f t="shared" si="2"/>
        <v>6996.5843999999997</v>
      </c>
      <c r="E19" s="123">
        <f>D19/D22</f>
        <v>0.14632210090613412</v>
      </c>
      <c r="F19" s="122">
        <f t="shared" si="0"/>
        <v>6996.5843999999997</v>
      </c>
      <c r="G19" s="124">
        <v>1</v>
      </c>
      <c r="H19" s="134">
        <f t="shared" si="1"/>
        <v>6996.5843999999997</v>
      </c>
    </row>
    <row r="20" spans="1:9" x14ac:dyDescent="0.25">
      <c r="A20" s="119">
        <v>13</v>
      </c>
      <c r="B20" s="120" t="s">
        <v>58</v>
      </c>
      <c r="C20" s="122">
        <v>99.26</v>
      </c>
      <c r="D20" s="122">
        <v>122.1</v>
      </c>
      <c r="E20" s="123">
        <f>D20/D22</f>
        <v>2.5535214755129628E-3</v>
      </c>
      <c r="F20" s="122">
        <f t="shared" si="0"/>
        <v>122.1</v>
      </c>
      <c r="G20" s="124">
        <v>1</v>
      </c>
      <c r="H20" s="134">
        <f t="shared" si="1"/>
        <v>122.1</v>
      </c>
    </row>
    <row r="21" spans="1:9" ht="15.75" thickBot="1" x14ac:dyDescent="0.3">
      <c r="A21" s="102"/>
      <c r="B21" s="103"/>
      <c r="C21" s="103"/>
      <c r="D21" s="104"/>
      <c r="E21" s="104"/>
      <c r="F21" s="104"/>
      <c r="G21" s="105"/>
      <c r="H21" s="106"/>
    </row>
    <row r="22" spans="1:9" ht="15.75" thickBot="1" x14ac:dyDescent="0.3">
      <c r="A22" s="107"/>
      <c r="B22" s="108"/>
      <c r="C22" s="109"/>
      <c r="D22" s="125">
        <v>47816.32</v>
      </c>
      <c r="E22" s="135">
        <f>SUM(E8:E20)</f>
        <v>1.000000035552715</v>
      </c>
      <c r="F22" s="125">
        <f>SUM(F8:F20)</f>
        <v>47816.321699999993</v>
      </c>
      <c r="G22" s="136">
        <v>1</v>
      </c>
      <c r="H22" s="127">
        <f>SUM(F22:G22)</f>
        <v>47817.321699999993</v>
      </c>
    </row>
    <row r="23" spans="1:9" ht="15.75" thickBot="1" x14ac:dyDescent="0.3">
      <c r="A23" s="110"/>
      <c r="B23" s="111"/>
      <c r="C23" s="111"/>
      <c r="D23" s="112"/>
      <c r="E23" s="112"/>
      <c r="F23" s="112"/>
      <c r="G23" s="113"/>
      <c r="H23" s="114"/>
    </row>
    <row r="24" spans="1:9" ht="15.75" thickBot="1" x14ac:dyDescent="0.3">
      <c r="A24" s="231" t="s">
        <v>142</v>
      </c>
      <c r="B24" s="232"/>
      <c r="C24" s="232"/>
      <c r="D24" s="232"/>
      <c r="E24" s="232"/>
      <c r="F24" s="232"/>
      <c r="G24" s="232"/>
      <c r="H24" s="128">
        <f>SUM(H8:H20)</f>
        <v>47816.321699999993</v>
      </c>
    </row>
    <row r="25" spans="1:9" ht="15.75" thickBot="1" x14ac:dyDescent="0.3">
      <c r="A25" s="90"/>
      <c r="B25" s="91"/>
      <c r="C25" s="91"/>
      <c r="D25" s="92"/>
      <c r="E25" s="133"/>
      <c r="F25" s="92"/>
      <c r="G25" s="93"/>
      <c r="H25" s="84"/>
    </row>
    <row r="26" spans="1:9" x14ac:dyDescent="0.25">
      <c r="A26" s="85"/>
      <c r="B26" s="101"/>
      <c r="C26" s="86"/>
      <c r="D26" s="87"/>
      <c r="E26" s="92"/>
      <c r="F26" s="87"/>
      <c r="G26" s="88"/>
      <c r="H26" s="89"/>
    </row>
    <row r="27" spans="1:9" x14ac:dyDescent="0.25">
      <c r="A27" s="90"/>
      <c r="B27" s="115"/>
      <c r="C27" s="91"/>
      <c r="D27" s="92"/>
      <c r="E27" s="92"/>
      <c r="F27" s="92"/>
      <c r="G27" s="93"/>
      <c r="H27" s="84"/>
    </row>
    <row r="28" spans="1:9" x14ac:dyDescent="0.25">
      <c r="A28" s="90"/>
      <c r="B28" s="115"/>
      <c r="C28" s="91"/>
      <c r="D28" s="92"/>
      <c r="E28" s="92"/>
      <c r="F28" s="92"/>
      <c r="G28" s="93"/>
      <c r="H28" s="84"/>
    </row>
    <row r="29" spans="1:9" ht="15" customHeight="1" x14ac:dyDescent="0.25">
      <c r="A29" s="90"/>
      <c r="B29" s="116" t="s">
        <v>139</v>
      </c>
      <c r="C29" s="210" t="s">
        <v>130</v>
      </c>
      <c r="D29" s="210"/>
      <c r="E29" s="129"/>
      <c r="F29" s="207" t="s">
        <v>132</v>
      </c>
      <c r="G29" s="207"/>
      <c r="H29" s="233"/>
      <c r="I29" s="131"/>
    </row>
    <row r="30" spans="1:9" x14ac:dyDescent="0.25">
      <c r="A30" s="94"/>
      <c r="B30" s="95"/>
      <c r="C30" s="225" t="s">
        <v>131</v>
      </c>
      <c r="D30" s="225"/>
      <c r="E30" s="130"/>
      <c r="F30" s="223" t="s">
        <v>133</v>
      </c>
      <c r="G30" s="223"/>
      <c r="H30" s="224"/>
      <c r="I30" s="132"/>
    </row>
    <row r="31" spans="1:9" ht="15.75" thickBot="1" x14ac:dyDescent="0.3">
      <c r="A31" s="96"/>
      <c r="B31" s="97"/>
      <c r="C31" s="97"/>
      <c r="D31" s="98"/>
      <c r="E31" s="98"/>
      <c r="F31" s="98"/>
      <c r="G31" s="99"/>
      <c r="H31" s="100"/>
    </row>
  </sheetData>
  <mergeCells count="10">
    <mergeCell ref="B4:G4"/>
    <mergeCell ref="A1:H1"/>
    <mergeCell ref="A3:H3"/>
    <mergeCell ref="F30:H30"/>
    <mergeCell ref="C29:D29"/>
    <mergeCell ref="C30:D30"/>
    <mergeCell ref="A5:H5"/>
    <mergeCell ref="A6:G6"/>
    <mergeCell ref="A24:G24"/>
    <mergeCell ref="F29:H29"/>
  </mergeCells>
  <pageMargins left="1.261811024" right="1.1811024E-2" top="0.53740157499999996" bottom="0.28740157500000002" header="0.31496062000000002" footer="0.31496062000000002"/>
  <pageSetup paperSize="9" fitToWidth="0" orientation="landscape" horizontalDpi="0" verticalDpi="0" r:id="rId1"/>
  <drawing r:id="rId2"/>
  <legacyDrawing r:id="rId3"/>
  <oleObjects>
    <mc:AlternateContent xmlns:mc="http://schemas.openxmlformats.org/markup-compatibility/2006">
      <mc:Choice Requires="x14">
        <oleObject progId="StaticMetafile" shapeId="2049" r:id="rId4">
          <objectPr defaultSize="0" autoPict="0" r:id="rId5">
            <anchor moveWithCells="1">
              <from>
                <xdr:col>0</xdr:col>
                <xdr:colOff>247650</xdr:colOff>
                <xdr:row>0</xdr:row>
                <xdr:rowOff>47625</xdr:rowOff>
              </from>
              <to>
                <xdr:col>1</xdr:col>
                <xdr:colOff>371475</xdr:colOff>
                <xdr:row>0</xdr:row>
                <xdr:rowOff>590550</xdr:rowOff>
              </to>
            </anchor>
          </objectPr>
        </oleObject>
      </mc:Choice>
      <mc:Fallback>
        <oleObject progId="StaticMetafile" shapeId="2049" r:id="rId4"/>
      </mc:Fallback>
    </mc:AlternateContent>
    <mc:AlternateContent xmlns:mc="http://schemas.openxmlformats.org/markup-compatibility/2006">
      <mc:Choice Requires="x14">
        <oleObject progId="StaticMetafile" shapeId="2050" r:id="rId6">
          <objectPr defaultSize="0" autoPict="0" r:id="rId7">
            <anchor moveWithCells="1">
              <from>
                <xdr:col>7</xdr:col>
                <xdr:colOff>9525</xdr:colOff>
                <xdr:row>0</xdr:row>
                <xdr:rowOff>57150</xdr:rowOff>
              </from>
              <to>
                <xdr:col>7</xdr:col>
                <xdr:colOff>819150</xdr:colOff>
                <xdr:row>0</xdr:row>
                <xdr:rowOff>581025</xdr:rowOff>
              </to>
            </anchor>
          </objectPr>
        </oleObject>
      </mc:Choice>
      <mc:Fallback>
        <oleObject progId="StaticMetafile" shapeId="2050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Orçamento Creche Bolinha</vt:lpstr>
      <vt:lpstr>Cronograma</vt:lpstr>
      <vt:lpstr>'Orçamento Creche Bolinha'!Area_de_impressao</vt:lpstr>
    </vt:vector>
  </TitlesOfParts>
  <Company>Protech Informática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Guilherme Subtil Arruda</cp:lastModifiedBy>
  <cp:lastPrinted>2015-12-08T10:50:17Z</cp:lastPrinted>
  <dcterms:created xsi:type="dcterms:W3CDTF">2014-03-07T14:45:05Z</dcterms:created>
  <dcterms:modified xsi:type="dcterms:W3CDTF">2015-12-15T16:21:42Z</dcterms:modified>
</cp:coreProperties>
</file>